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ELL\OneDrive\Desktop\THONG TU CAP THE NHA BAO T1.2025\HO SO SAU KHI TIEP THU Y KIEN CUA BAN SOAN THAO\Danh gia tac dong thu tuc hanh chinh\"/>
    </mc:Choice>
  </mc:AlternateContent>
  <xr:revisionPtr revIDLastSave="0" documentId="13_ncr:1_{FD17287D-4414-4E09-9932-0445BCCDCF74}" xr6:coauthVersionLast="47" xr6:coauthVersionMax="47" xr10:uidLastSave="{00000000-0000-0000-0000-000000000000}"/>
  <bookViews>
    <workbookView xWindow="-120" yWindow="-120" windowWidth="29040" windowHeight="15720" activeTab="2" xr2:uid="{00000000-000D-0000-FFFF-FFFF00000000}"/>
  </bookViews>
  <sheets>
    <sheet name="TTHC 01" sheetId="2" r:id="rId1"/>
    <sheet name="TTHC 02" sheetId="3" r:id="rId2"/>
    <sheet name="TTHC 0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 l="1"/>
  <c r="K12" i="4" s="1"/>
  <c r="J13" i="4"/>
  <c r="J27" i="4" s="1"/>
  <c r="J14" i="4"/>
  <c r="K14" i="4"/>
  <c r="J15" i="4"/>
  <c r="K15" i="4"/>
  <c r="J16" i="4"/>
  <c r="K16" i="4"/>
  <c r="J17" i="4"/>
  <c r="K17" i="4"/>
  <c r="J18" i="4"/>
  <c r="K18" i="4"/>
  <c r="J19" i="4"/>
  <c r="K19" i="4"/>
  <c r="J20" i="4"/>
  <c r="K20" i="4"/>
  <c r="J21" i="4"/>
  <c r="K21" i="4"/>
  <c r="J22" i="4"/>
  <c r="K22" i="4"/>
  <c r="J23" i="4"/>
  <c r="K23" i="4"/>
  <c r="J24" i="4"/>
  <c r="K24" i="4"/>
  <c r="J25" i="4"/>
  <c r="K25" i="4"/>
  <c r="J26" i="4"/>
  <c r="K26" i="4"/>
  <c r="F27" i="4"/>
  <c r="G27" i="4"/>
  <c r="J31" i="4"/>
  <c r="K31" i="4"/>
  <c r="J32" i="4"/>
  <c r="J46" i="4" s="1"/>
  <c r="K32" i="4"/>
  <c r="K46" i="4" s="1"/>
  <c r="K77" i="4" s="1"/>
  <c r="J33" i="4"/>
  <c r="K33" i="4"/>
  <c r="J34" i="4"/>
  <c r="K34" i="4"/>
  <c r="J35" i="4"/>
  <c r="K35" i="4"/>
  <c r="J36" i="4"/>
  <c r="K36" i="4"/>
  <c r="J37" i="4"/>
  <c r="K37" i="4"/>
  <c r="J38" i="4"/>
  <c r="K38" i="4"/>
  <c r="J39" i="4"/>
  <c r="K39" i="4"/>
  <c r="J40" i="4"/>
  <c r="K40" i="4"/>
  <c r="J41" i="4"/>
  <c r="K41" i="4"/>
  <c r="J42" i="4"/>
  <c r="K42" i="4"/>
  <c r="J43" i="4"/>
  <c r="K43" i="4"/>
  <c r="J44" i="4"/>
  <c r="K44" i="4"/>
  <c r="J45" i="4"/>
  <c r="K45" i="4"/>
  <c r="F46" i="4"/>
  <c r="G46" i="4"/>
  <c r="J12" i="3"/>
  <c r="K12" i="3"/>
  <c r="J13" i="3"/>
  <c r="K13" i="3"/>
  <c r="J14" i="3"/>
  <c r="K14" i="3"/>
  <c r="J15" i="3"/>
  <c r="J29" i="3" s="1"/>
  <c r="K15" i="3"/>
  <c r="K29" i="3" s="1"/>
  <c r="J16" i="3"/>
  <c r="K16" i="3"/>
  <c r="J17" i="3"/>
  <c r="K17" i="3"/>
  <c r="J18" i="3"/>
  <c r="K18" i="3"/>
  <c r="J19" i="3"/>
  <c r="K19" i="3"/>
  <c r="J20" i="3"/>
  <c r="K20" i="3"/>
  <c r="J21" i="3"/>
  <c r="K21" i="3"/>
  <c r="J22" i="3"/>
  <c r="K22" i="3"/>
  <c r="J23" i="3"/>
  <c r="K23" i="3"/>
  <c r="J24" i="3"/>
  <c r="K24" i="3"/>
  <c r="J25" i="3"/>
  <c r="K25" i="3"/>
  <c r="J26" i="3"/>
  <c r="K26" i="3"/>
  <c r="J27" i="3"/>
  <c r="K27" i="3"/>
  <c r="J28" i="3"/>
  <c r="K28" i="3"/>
  <c r="F29" i="3"/>
  <c r="G29" i="3"/>
  <c r="F30" i="3"/>
  <c r="G30" i="3"/>
  <c r="J34" i="3"/>
  <c r="K34" i="3"/>
  <c r="J35" i="3"/>
  <c r="K35" i="3"/>
  <c r="J36" i="3"/>
  <c r="J50" i="3" s="1"/>
  <c r="K36" i="3"/>
  <c r="J37" i="3"/>
  <c r="K37" i="3"/>
  <c r="J38" i="3"/>
  <c r="K38" i="3"/>
  <c r="J39" i="3"/>
  <c r="K39" i="3"/>
  <c r="J40" i="3"/>
  <c r="K40" i="3"/>
  <c r="J41" i="3"/>
  <c r="K41" i="3"/>
  <c r="J42" i="3"/>
  <c r="K42" i="3"/>
  <c r="J43" i="3"/>
  <c r="K43" i="3"/>
  <c r="J44" i="3"/>
  <c r="K44" i="3"/>
  <c r="J45" i="3"/>
  <c r="K45" i="3"/>
  <c r="J46" i="3"/>
  <c r="K46" i="3"/>
  <c r="J47" i="3"/>
  <c r="K47" i="3"/>
  <c r="J48" i="3"/>
  <c r="K48" i="3"/>
  <c r="J49" i="3"/>
  <c r="K49" i="3"/>
  <c r="F50" i="3"/>
  <c r="G50" i="3"/>
  <c r="K50" i="3"/>
  <c r="K86" i="3" s="1"/>
  <c r="K13" i="4" l="1"/>
  <c r="K27" i="4" s="1"/>
  <c r="K76" i="4" s="1"/>
  <c r="K30" i="3"/>
  <c r="K85" i="3" s="1"/>
  <c r="K87" i="3" s="1"/>
  <c r="L87" i="3" s="1"/>
  <c r="J30" i="3"/>
  <c r="J35" i="2"/>
  <c r="K78" i="4" l="1"/>
  <c r="L78" i="4" s="1"/>
  <c r="L79" i="4"/>
  <c r="L88" i="3"/>
  <c r="G53" i="2"/>
  <c r="F53" i="2"/>
  <c r="J52" i="2"/>
  <c r="K52" i="2" s="1"/>
  <c r="J51" i="2"/>
  <c r="K51" i="2" s="1"/>
  <c r="J50" i="2"/>
  <c r="K50" i="2" s="1"/>
  <c r="J49" i="2"/>
  <c r="K49" i="2" s="1"/>
  <c r="J48" i="2"/>
  <c r="K48" i="2" s="1"/>
  <c r="J47" i="2"/>
  <c r="K47" i="2" s="1"/>
  <c r="J46" i="2"/>
  <c r="K46" i="2" s="1"/>
  <c r="J45" i="2"/>
  <c r="K45" i="2" s="1"/>
  <c r="J44" i="2"/>
  <c r="K44" i="2" s="1"/>
  <c r="J43" i="2"/>
  <c r="K43" i="2" s="1"/>
  <c r="J42" i="2"/>
  <c r="K42" i="2" s="1"/>
  <c r="J41" i="2"/>
  <c r="K41" i="2" s="1"/>
  <c r="J40" i="2"/>
  <c r="K40" i="2" s="1"/>
  <c r="J39" i="2"/>
  <c r="K39" i="2" s="1"/>
  <c r="J38" i="2"/>
  <c r="K38" i="2" s="1"/>
  <c r="J37" i="2"/>
  <c r="K37" i="2" s="1"/>
  <c r="J36" i="2"/>
  <c r="K36" i="2" s="1"/>
  <c r="G31" i="2"/>
  <c r="F31" i="2"/>
  <c r="J30" i="2"/>
  <c r="K30" i="2" s="1"/>
  <c r="J29" i="2"/>
  <c r="K2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5" i="2"/>
  <c r="K15" i="2" s="1"/>
  <c r="J14" i="2"/>
  <c r="K14" i="2" s="1"/>
  <c r="J13" i="2"/>
  <c r="K13" i="2" s="1"/>
  <c r="J12" i="2"/>
  <c r="K12" i="2" s="1"/>
  <c r="J53" i="2" l="1"/>
  <c r="K35" i="2"/>
  <c r="K53" i="2" s="1"/>
  <c r="K84" i="2" s="1"/>
  <c r="K31" i="2"/>
  <c r="K83" i="2" s="1"/>
  <c r="J31" i="2"/>
  <c r="L86" i="2" l="1"/>
  <c r="K85" i="2"/>
  <c r="L85" i="2" s="1"/>
</calcChain>
</file>

<file path=xl/sharedStrings.xml><?xml version="1.0" encoding="utf-8"?>
<sst xmlns="http://schemas.openxmlformats.org/spreadsheetml/2006/main" count="282" uniqueCount="73">
  <si>
    <t xml:space="preserve">BIỂU MẪU TÍNH CHI PHÍ TUÂN THỦ THỦ TỤC HÀNH CHÍNH </t>
  </si>
  <si>
    <t xml:space="preserve">    CỤC BÁO CHÍ</t>
  </si>
  <si>
    <t>CHI PHÍ TUÂN THỦ THỦ TỤC HÀNH CHÍNH</t>
  </si>
  <si>
    <t xml:space="preserve">    TÊN THỦ TỤC HÀNH CHÍNH: CẤP THẺ NHÀ BÁO</t>
  </si>
  <si>
    <t>I.</t>
  </si>
  <si>
    <t xml:space="preserve">CHI PHÍ THỰC HIỆN TTHC HIỆN TẠI </t>
  </si>
  <si>
    <t>STT</t>
  </si>
  <si>
    <t>Các công việc 
khi thực hiện TTHC</t>
  </si>
  <si>
    <t>Các hoạt động/ cách thức thực hiện cụ thể</t>
  </si>
  <si>
    <r>
      <t xml:space="preserve">Thời gian thực hiện </t>
    </r>
    <r>
      <rPr>
        <sz val="12"/>
        <color indexed="8"/>
        <rFont val="Times New Roman"/>
        <family val="1"/>
      </rPr>
      <t>(giờ)</t>
    </r>
  </si>
  <si>
    <r>
      <rPr>
        <b/>
        <sz val="12"/>
        <color indexed="8"/>
        <rFont val="Times New Roman"/>
        <family val="1"/>
      </rPr>
      <t>Mức TNBQ/ 01 giờ làm việc</t>
    </r>
    <r>
      <rPr>
        <sz val="12"/>
        <color indexed="8"/>
        <rFont val="Times New Roman"/>
        <family val="1"/>
      </rPr>
      <t xml:space="preserve"> (đồng)</t>
    </r>
  </si>
  <si>
    <r>
      <t xml:space="preserve">Mức chi phí thuê tư vấn, dịch vụ </t>
    </r>
    <r>
      <rPr>
        <sz val="12"/>
        <color indexed="8"/>
        <rFont val="Times New Roman"/>
        <family val="1"/>
      </rPr>
      <t>(đồng)</t>
    </r>
  </si>
  <si>
    <r>
      <t xml:space="preserve">Mức phí, lệ phí, chi phí khác </t>
    </r>
    <r>
      <rPr>
        <sz val="12"/>
        <color indexed="8"/>
        <rFont val="Times New Roman"/>
        <family val="1"/>
      </rPr>
      <t>(đồng)</t>
    </r>
  </si>
  <si>
    <t>Số lần thực hiện/ 01 năm</t>
  </si>
  <si>
    <t>Số lượng đối tượng tuân thủ/01 năm</t>
  </si>
  <si>
    <r>
      <t xml:space="preserve">Chi phí thực hiện TTHC </t>
    </r>
    <r>
      <rPr>
        <sz val="12"/>
        <color indexed="8"/>
        <rFont val="Times New Roman"/>
        <family val="1"/>
      </rPr>
      <t>(đồng)</t>
    </r>
  </si>
  <si>
    <r>
      <t xml:space="preserve">Tổng chi phí thực hiện TTHC/
01 năm </t>
    </r>
    <r>
      <rPr>
        <sz val="12"/>
        <color indexed="8"/>
        <rFont val="Times New Roman"/>
        <family val="1"/>
      </rPr>
      <t>(đồng)</t>
    </r>
  </si>
  <si>
    <t>Ghi chú</t>
  </si>
  <si>
    <t>Chuẩn bị hồ sơ</t>
  </si>
  <si>
    <t>Bản khai đăng ký cấp thẻ nhà báo</t>
  </si>
  <si>
    <t>Chuẩn bị và in ấn hoặc gửi file</t>
  </si>
  <si>
    <t>Bản sao điện tử hoặc bản sao Bằng tốt nghiệp đại học trở lên hoặc Bằng tốt nghiệp cao đẳng trở lên đối với trường hợp là người dân tộc thiểu số quy định tại điểm b khoản 1 Điều 27 Luật Báo chí</t>
  </si>
  <si>
    <t>Chuẩn bị và photo hoặc gửi file</t>
  </si>
  <si>
    <t>Bản sao điện tử hoặc bản sao Quyết định tuyển dụng hoặc Hợp đồng lao động</t>
  </si>
  <si>
    <t>Bản sao điện tử hoặc bản sao văn bản có liên quan (tài liệu có xác nhận của cơ quan có thẩm quyền thể hiện thời gian đóng bảo hiểm xã hội tại cơ quan đề nghị cấp thẻ nhà báo hoặc thể hiện việc thanh toán, chi trả tiền lương/tiền công/tiền thù lao/tiền nhuận bút theo tháng) để chứng minh thời gian công tác liên tục hai (02) năm trở lên tại cơ quan báo chí đề nghị cấp thẻ nhà báo hoặc tại đài truyền thanh, truyền hình cấp huyện và tương đương</t>
  </si>
  <si>
    <t>Danh sách tác phẩm báo chí đã đăng, phát đối với trường hợp quy định tại khoản 5 và khoản 6 Điều 26 Luật Báo chí</t>
  </si>
  <si>
    <t xml:space="preserve">Bản tổng hợp danh sách đề nghị cấp thẻ nhà báo </t>
  </si>
  <si>
    <t>Nộp hồ sơ</t>
  </si>
  <si>
    <t>Trực tiếp</t>
  </si>
  <si>
    <t>Bưu điện</t>
  </si>
  <si>
    <t>Lệ phí chuyển phát</t>
  </si>
  <si>
    <t>Internet</t>
  </si>
  <si>
    <t>Nộp phí, lệ phí, chi phí khác</t>
  </si>
  <si>
    <t>3.1</t>
  </si>
  <si>
    <t>Phí</t>
  </si>
  <si>
    <t>3.2</t>
  </si>
  <si>
    <t>Lệ phí</t>
  </si>
  <si>
    <t>3.3</t>
  </si>
  <si>
    <t>Chi phí khác</t>
  </si>
  <si>
    <r>
      <rPr>
        <b/>
        <sz val="12"/>
        <color indexed="8"/>
        <rFont val="Times New Roman"/>
        <family val="1"/>
      </rPr>
      <t>Chuẩn bị, phục vụ việc kiểm tra, đánh giá của cơ quan có thẩm quyền</t>
    </r>
    <r>
      <rPr>
        <sz val="12"/>
        <color indexed="8"/>
        <rFont val="Times New Roman"/>
        <family val="1"/>
      </rPr>
      <t xml:space="preserve"> (nếu có)</t>
    </r>
  </si>
  <si>
    <r>
      <rPr>
        <b/>
        <sz val="12"/>
        <color indexed="8"/>
        <rFont val="Times New Roman"/>
        <family val="1"/>
      </rPr>
      <t>Công việc khác</t>
    </r>
    <r>
      <rPr>
        <sz val="12"/>
        <color indexed="8"/>
        <rFont val="Times New Roman"/>
        <family val="1"/>
      </rPr>
      <t xml:space="preserve"> (nếu có)</t>
    </r>
  </si>
  <si>
    <t>Nhận kết quả</t>
  </si>
  <si>
    <t>Khác</t>
  </si>
  <si>
    <t>TỔNG</t>
  </si>
  <si>
    <t>II.</t>
  </si>
  <si>
    <t>CHI PHÍ THỰC HIỆN TTHC SAU ĐƠN GIẢN HÓA HOẶC DỰ KIẾN SỬA ĐỔI, BỔ SUNG</t>
  </si>
  <si>
    <t xml:space="preserve">Bản tổng hợp danh sách đề nghị cấp thẻ nhà báo được người đứng đầu cơ quan đề nghị cấp thẻ nhà báo ký, đóng dấu hoặc ký số </t>
  </si>
  <si>
    <t>III.</t>
  </si>
  <si>
    <t xml:space="preserve">SO SÁNH CHI PHÍ </t>
  </si>
  <si>
    <t>* Ghi chú: Số liệu trong Bảng tính chỉ mang tính chất minh họa.</t>
  </si>
  <si>
    <t>Bản khai đăng ký cấp thẻ nhà báo được đề nghị cấp thẻ nhà báo kê khai theo mẫu</t>
  </si>
  <si>
    <t>Kê khai trên Cổng dịch vụ công Quốc gia</t>
  </si>
  <si>
    <t>Bản điện tử bằng tốt nghiệp đại học hoặc bằng tốt nghiệp cao đẳng</t>
  </si>
  <si>
    <t>gửi trực tuyến trên Cổng dịch vụ công Quốc gia</t>
  </si>
  <si>
    <t>Bản  điện tử Quyết định tuyển dụng hoặc Hợp đồng lao động</t>
  </si>
  <si>
    <t>Giấy chứng nhận đã qua lớp bồi dưỡng nghiệp vụ báo chí, đạo đức nghề nghiệp báo chí</t>
  </si>
  <si>
    <t>Gửi trực tuyến trên  Cổng dịch vụ công Quốc gia</t>
  </si>
  <si>
    <t>Kê khai trên Cổng dịch vụ công quốc gia</t>
  </si>
  <si>
    <t>Văn bản của cơ quan trước khi chuyển công tác, trong đó nêu rõ thời điểm chấm dứt làm việc và xác nhận người đề nghị đổi thẻ nhà báo không thuộc một hoặc các trường hợp quy định tại điểm b, c, d, đ, e khoản 3 Điều 28 Luật Báo chí, được người đứng đầu cơ quan ký, đóng dấu hoặc ký số</t>
  </si>
  <si>
    <t>Gửi trực tiếp trên Cổng dịch vụ công Quốc gia</t>
  </si>
  <si>
    <t>Bản điện tử Quyết định tiếp nhận công tác hoặc Hợp đồng lao động</t>
  </si>
  <si>
    <t>Văn bản đề nghị của cơ quan báo chí, cơ quan công tác mới của người đề nghị đổi thẻ nhà báo được người đứng đầu cơ quan ký, đóng dấu hoặc ký số</t>
  </si>
  <si>
    <t>CHI PHÍ  THỰC HIỆN TTHC SAU ĐƠN GIẢN HÓA HOẶC DỰ KIẾN SỬA ĐỔI, BỔ SUNG</t>
  </si>
  <si>
    <t>Văn bản của cơ quan trước khi chuyển công tác, trong đó nêu rõ thời điểm chấm dứt làm việc và xác nhận người đề nghị đổi thẻ nhà báo không thuộc một hoặc các trường hợp quy định tại điểm a, b, c, d và đ khoản 3 Điều 27 Luật Báo chí</t>
  </si>
  <si>
    <t>Bản sao điện tử hoặc bản sao Quyết định tiếp nhận công tác hoặc Hợp đồng lao động</t>
  </si>
  <si>
    <t>Văn bản đề nghị của cơ quan báo chí, cơ quan công tác mới của người đề nghị đổi thẻ nhà báo</t>
  </si>
  <si>
    <t>CHI PHÍ THỰC HIỆN TTHC HIỆN TẠI</t>
  </si>
  <si>
    <t xml:space="preserve">    TÊN THỦ TỤC HÀNH CHÍNH: ĐỔI THẺ NHÀ BÁO</t>
  </si>
  <si>
    <t xml:space="preserve">Đơn trình báo của người đề nghị cấp lại thẻ nhà báo được công an thị trấn, xã, phường nơi mất thẻ xác nhận về trường hợp mất thẻ và ký, đóng dấu hoặc ký số </t>
  </si>
  <si>
    <t xml:space="preserve">Đơn của người đề nghị cấp lại thẻ nhà báo   </t>
  </si>
  <si>
    <t>Chuẩn bị và in ấn, xác nhận hoặc gửi file</t>
  </si>
  <si>
    <t xml:space="preserve">Đơn trình báo của người đề nghị cấp lại thẻ nhà báo được công an thị trấn, xã, phường nơi mất thẻ xác nhận </t>
  </si>
  <si>
    <t xml:space="preserve">    TÊN THỦ TỤC HÀNH CHÍNH: CẤP LẠI THẺ NHÀ BÁO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</si>
</sst>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9" x14ac:knownFonts="1">
    <font>
      <sz val="11"/>
      <color theme="1"/>
      <name val="Calibri"/>
      <family val="2"/>
      <scheme val="minor"/>
    </font>
    <font>
      <sz val="12"/>
      <color indexed="8"/>
      <name val="Tahoma"/>
      <family val="2"/>
    </font>
    <font>
      <b/>
      <sz val="12"/>
      <color indexed="8"/>
      <name val="Times New Roman"/>
      <family val="1"/>
    </font>
    <font>
      <b/>
      <i/>
      <sz val="12"/>
      <color indexed="8"/>
      <name val="Times New Roman"/>
      <family val="1"/>
    </font>
    <font>
      <sz val="12"/>
      <color indexed="8"/>
      <name val="Times New Roman"/>
      <family val="1"/>
    </font>
    <font>
      <b/>
      <sz val="12"/>
      <name val="Times New Roman"/>
      <family val="1"/>
    </font>
    <font>
      <sz val="12"/>
      <name val="Times New Roman"/>
      <family val="1"/>
    </font>
    <font>
      <sz val="12"/>
      <color indexed="10"/>
      <name val="Times New Roman"/>
      <family val="1"/>
    </font>
    <font>
      <sz val="12"/>
      <color indexed="9"/>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lignment vertical="center"/>
    </xf>
    <xf numFmtId="0" fontId="2" fillId="0" borderId="0" xfId="0" applyFont="1" applyAlignment="1" applyProtection="1">
      <alignment horizontal="center"/>
      <protection locked="0"/>
    </xf>
    <xf numFmtId="164" fontId="1" fillId="0" borderId="0" xfId="0" applyNumberFormat="1" applyFont="1" applyAlignment="1" applyProtection="1">
      <alignment vertical="center"/>
      <protection locked="0"/>
    </xf>
    <xf numFmtId="3" fontId="1" fillId="0" borderId="0" xfId="0" applyNumberFormat="1" applyFont="1" applyAlignment="1" applyProtection="1">
      <alignment vertical="center"/>
      <protection locked="0"/>
    </xf>
    <xf numFmtId="0" fontId="3"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lignment vertical="center"/>
    </xf>
    <xf numFmtId="0" fontId="2"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164" fontId="2" fillId="2" borderId="2" xfId="0" applyNumberFormat="1" applyFont="1" applyFill="1" applyBorder="1" applyAlignment="1" applyProtection="1">
      <alignment horizontal="center" vertical="center" wrapText="1"/>
      <protection locked="0"/>
    </xf>
    <xf numFmtId="3" fontId="4" fillId="2" borderId="2" xfId="0" applyNumberFormat="1" applyFont="1" applyFill="1" applyBorder="1" applyAlignment="1" applyProtection="1">
      <alignment horizontal="center" vertical="center" wrapText="1"/>
      <protection locked="0"/>
    </xf>
    <xf numFmtId="4" fontId="2" fillId="2" borderId="3" xfId="0" applyNumberFormat="1" applyFont="1" applyFill="1" applyBorder="1" applyAlignment="1" applyProtection="1">
      <alignment horizontal="center" vertical="center" wrapText="1"/>
      <protection locked="0"/>
    </xf>
    <xf numFmtId="164" fontId="2" fillId="2" borderId="2" xfId="0" applyNumberFormat="1" applyFont="1" applyFill="1" applyBorder="1" applyAlignment="1">
      <alignment horizontal="center" vertical="center" wrapText="1"/>
    </xf>
    <xf numFmtId="164" fontId="2" fillId="2" borderId="4" xfId="0" applyNumberFormat="1" applyFont="1" applyFill="1" applyBorder="1" applyAlignment="1" applyProtection="1">
      <alignment horizontal="center" vertical="center" wrapText="1"/>
      <protection locked="0"/>
    </xf>
    <xf numFmtId="0" fontId="2" fillId="2" borderId="5" xfId="0" quotePrefix="1" applyFont="1" applyFill="1" applyBorder="1" applyAlignment="1" applyProtection="1">
      <alignment horizontal="center" vertical="center" wrapText="1"/>
      <protection locked="0"/>
    </xf>
    <xf numFmtId="0" fontId="2" fillId="2" borderId="6"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165" fontId="4" fillId="2" borderId="6" xfId="0" applyNumberFormat="1" applyFont="1" applyFill="1" applyBorder="1" applyAlignment="1" applyProtection="1">
      <alignment horizontal="right" vertical="center" wrapText="1"/>
      <protection locked="0"/>
    </xf>
    <xf numFmtId="3" fontId="4" fillId="2" borderId="6" xfId="0" applyNumberFormat="1" applyFont="1" applyFill="1" applyBorder="1" applyAlignment="1" applyProtection="1">
      <alignment vertical="center"/>
      <protection locked="0"/>
    </xf>
    <xf numFmtId="3" fontId="4" fillId="2" borderId="6"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pplyProtection="1">
      <alignment horizontal="left" vertical="center" wrapText="1"/>
      <protection locked="0"/>
    </xf>
    <xf numFmtId="0" fontId="4" fillId="2" borderId="5" xfId="0" quotePrefix="1" applyFont="1" applyFill="1" applyBorder="1" applyAlignment="1" applyProtection="1">
      <alignment horizontal="center" vertical="center" wrapText="1"/>
      <protection locked="0"/>
    </xf>
    <xf numFmtId="0" fontId="4" fillId="2" borderId="0" xfId="0" applyFont="1" applyFill="1" applyAlignment="1" applyProtection="1">
      <alignment vertical="center" wrapText="1"/>
      <protection locked="0"/>
    </xf>
    <xf numFmtId="165" fontId="6" fillId="2" borderId="6" xfId="0" applyNumberFormat="1" applyFont="1" applyFill="1" applyBorder="1" applyAlignment="1" applyProtection="1">
      <alignment horizontal="right" vertical="center" wrapText="1"/>
      <protection locked="0" hidden="1"/>
    </xf>
    <xf numFmtId="3" fontId="4" fillId="0" borderId="0" xfId="0" applyNumberFormat="1" applyFont="1" applyAlignment="1">
      <alignment vertical="center"/>
    </xf>
    <xf numFmtId="3" fontId="4" fillId="2" borderId="6" xfId="0" applyNumberFormat="1" applyFont="1" applyFill="1" applyBorder="1" applyAlignment="1">
      <alignment horizontal="right" vertical="center" wrapText="1"/>
    </xf>
    <xf numFmtId="0" fontId="4" fillId="2" borderId="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165" fontId="2" fillId="2" borderId="11" xfId="0" applyNumberFormat="1" applyFont="1" applyFill="1" applyBorder="1" applyAlignment="1" applyProtection="1">
      <alignment horizontal="right" vertical="center" wrapText="1"/>
      <protection locked="0"/>
    </xf>
    <xf numFmtId="3" fontId="2" fillId="2" borderId="11" xfId="0" applyNumberFormat="1" applyFont="1" applyFill="1" applyBorder="1" applyAlignment="1" applyProtection="1">
      <alignment horizontal="right" vertical="center" wrapText="1"/>
      <protection locked="0"/>
    </xf>
    <xf numFmtId="3" fontId="2" fillId="2" borderId="12" xfId="0" applyNumberFormat="1" applyFont="1" applyFill="1" applyBorder="1" applyAlignment="1" applyProtection="1">
      <alignment horizontal="right" vertical="center" wrapText="1"/>
      <protection locked="0"/>
    </xf>
    <xf numFmtId="0" fontId="2" fillId="2" borderId="0" xfId="0" applyFont="1" applyFill="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right" vertical="center" wrapText="1"/>
      <protection locked="0"/>
    </xf>
    <xf numFmtId="3" fontId="2" fillId="0" borderId="0" xfId="0" applyNumberFormat="1" applyFont="1" applyAlignment="1" applyProtection="1">
      <alignment horizontal="right" vertical="center" wrapText="1"/>
      <protection locked="0"/>
    </xf>
    <xf numFmtId="3" fontId="2" fillId="0" borderId="0" xfId="0" quotePrefix="1" applyNumberFormat="1" applyFont="1" applyAlignment="1" applyProtection="1">
      <alignment horizontal="right" vertical="center" wrapText="1"/>
      <protection locked="0"/>
    </xf>
    <xf numFmtId="0" fontId="4" fillId="0" borderId="0" xfId="0" applyFont="1" applyProtection="1">
      <protection locked="0"/>
    </xf>
    <xf numFmtId="0" fontId="4" fillId="0" borderId="0" xfId="0" applyFont="1"/>
    <xf numFmtId="0" fontId="7" fillId="0" borderId="0" xfId="0" applyFont="1" applyProtection="1">
      <protection locked="0"/>
    </xf>
    <xf numFmtId="0" fontId="8" fillId="0" borderId="0" xfId="0" applyFont="1"/>
    <xf numFmtId="3" fontId="8" fillId="0" borderId="0" xfId="0" applyNumberFormat="1" applyFont="1"/>
    <xf numFmtId="166" fontId="8" fillId="0" borderId="0" xfId="0" applyNumberFormat="1" applyFont="1"/>
    <xf numFmtId="0" fontId="2" fillId="0" borderId="0" xfId="0" applyFont="1" applyProtection="1">
      <protection locked="0"/>
    </xf>
    <xf numFmtId="0" fontId="4"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3" fontId="2" fillId="0" borderId="0" xfId="0" applyNumberFormat="1"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0" borderId="0" xfId="0" applyFont="1" applyAlignment="1" applyProtection="1">
      <alignment horizontal="left" vertical="center"/>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0" xfId="0" applyFont="1" applyFill="1" applyAlignment="1" applyProtection="1">
      <alignment horizontal="left" vertical="center"/>
      <protection locked="0"/>
    </xf>
    <xf numFmtId="0" fontId="2" fillId="0" borderId="0" xfId="0" applyFont="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sz="1200"/>
              <a:t>Chi phí tuân thủ TTHC hiện tại hoặc dự kiến ban hành mới và sau đơn giản hóa hoặc dự kiến sửa đổi, bổ sung</a:t>
            </a:r>
          </a:p>
        </c:rich>
      </c:tx>
      <c:layout>
        <c:manualLayout>
          <c:xMode val="edge"/>
          <c:yMode val="edge"/>
          <c:x val="0.14168644807249561"/>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7520-4FCE-AD9B-EAE31865BC87}"/>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01'!$K$31</c:f>
              <c:numCache>
                <c:formatCode>#,##0</c:formatCode>
                <c:ptCount val="1"/>
                <c:pt idx="0">
                  <c:v>74744188</c:v>
                </c:pt>
              </c:numCache>
            </c:numRef>
          </c:val>
          <c:extLst>
            <c:ext xmlns:c16="http://schemas.microsoft.com/office/drawing/2014/chart" uri="{C3380CC4-5D6E-409C-BE32-E72D297353CC}">
              <c16:uniqueId val="{00000002-7520-4FCE-AD9B-EAE31865BC87}"/>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7520-4FCE-AD9B-EAE31865BC87}"/>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01'!$K$53</c:f>
              <c:numCache>
                <c:formatCode>#,##0</c:formatCode>
                <c:ptCount val="1"/>
                <c:pt idx="0">
                  <c:v>32684148</c:v>
                </c:pt>
              </c:numCache>
            </c:numRef>
          </c:val>
          <c:extLst>
            <c:ext xmlns:c16="http://schemas.microsoft.com/office/drawing/2014/chart" uri="{C3380CC4-5D6E-409C-BE32-E72D297353CC}">
              <c16:uniqueId val="{00000005-7520-4FCE-AD9B-EAE31865BC87}"/>
            </c:ext>
          </c:extLst>
        </c:ser>
        <c:dLbls>
          <c:showLegendKey val="0"/>
          <c:showVal val="0"/>
          <c:showCatName val="0"/>
          <c:showSerName val="0"/>
          <c:showPercent val="0"/>
          <c:showBubbleSize val="0"/>
        </c:dLbls>
        <c:gapWidth val="150"/>
        <c:axId val="-1568196016"/>
        <c:axId val="-1568201456"/>
      </c:barChart>
      <c:catAx>
        <c:axId val="-1568196016"/>
        <c:scaling>
          <c:orientation val="minMax"/>
        </c:scaling>
        <c:delete val="1"/>
        <c:axPos val="b"/>
        <c:majorTickMark val="out"/>
        <c:minorTickMark val="none"/>
        <c:tickLblPos val="nextTo"/>
        <c:crossAx val="-1568201456"/>
        <c:crosses val="autoZero"/>
        <c:auto val="1"/>
        <c:lblAlgn val="ctr"/>
        <c:lblOffset val="100"/>
        <c:noMultiLvlLbl val="0"/>
      </c:catAx>
      <c:valAx>
        <c:axId val="-156820145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568196016"/>
        <c:crosses val="autoZero"/>
        <c:crossBetween val="between"/>
      </c:valAx>
      <c:spPr>
        <a:noFill/>
        <a:ln w="25400">
          <a:noFill/>
        </a:ln>
      </c:spPr>
    </c:plotArea>
    <c:legend>
      <c:legendPos val="r"/>
      <c:layout>
        <c:manualLayout>
          <c:xMode val="edge"/>
          <c:yMode val="edge"/>
          <c:x val="0.20561378425827612"/>
          <c:y val="0.863320376092229"/>
          <c:w val="0.71030238042674576"/>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2903363715"/>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01'!$L$85:$L$86</c:f>
              <c:strCache>
                <c:ptCount val="2"/>
                <c:pt idx="0">
                  <c:v>56.3%</c:v>
                </c:pt>
                <c:pt idx="1">
                  <c:v>43.7%</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56C-4FD9-BC66-D16FAAF4988A}"/>
              </c:ext>
            </c:extLst>
          </c:dPt>
          <c:dPt>
            <c:idx val="1"/>
            <c:bubble3D val="0"/>
            <c:extLst>
              <c:ext xmlns:c16="http://schemas.microsoft.com/office/drawing/2014/chart" uri="{C3380CC4-5D6E-409C-BE32-E72D297353CC}">
                <c16:uniqueId val="{00000002-D56C-4FD9-BC66-D16FAAF4988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01'!$L$85:$L$86</c:f>
              <c:numCache>
                <c:formatCode>0.0%</c:formatCode>
                <c:ptCount val="2"/>
                <c:pt idx="0">
                  <c:v>0.56271987328299022</c:v>
                </c:pt>
                <c:pt idx="1">
                  <c:v>0.43728012671700978</c:v>
                </c:pt>
              </c:numCache>
            </c:numRef>
          </c:val>
          <c:extLst>
            <c:ext xmlns:c16="http://schemas.microsoft.com/office/drawing/2014/chart" uri="{C3380CC4-5D6E-409C-BE32-E72D297353CC}">
              <c16:uniqueId val="{00000003-D56C-4FD9-BC66-D16FAAF4988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0448094122"/>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B100-479C-AD82-6A483F7345C6}"/>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02'!$K$30</c:f>
              <c:numCache>
                <c:formatCode>#,##0</c:formatCode>
                <c:ptCount val="1"/>
                <c:pt idx="0">
                  <c:v>32483560</c:v>
                </c:pt>
              </c:numCache>
            </c:numRef>
          </c:val>
          <c:extLst>
            <c:ext xmlns:c16="http://schemas.microsoft.com/office/drawing/2014/chart" uri="{C3380CC4-5D6E-409C-BE32-E72D297353CC}">
              <c16:uniqueId val="{00000002-B100-479C-AD82-6A483F7345C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B100-479C-AD82-6A483F7345C6}"/>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02'!$K$50</c:f>
              <c:numCache>
                <c:formatCode>#,##0</c:formatCode>
                <c:ptCount val="1"/>
                <c:pt idx="0">
                  <c:v>10056480</c:v>
                </c:pt>
              </c:numCache>
            </c:numRef>
          </c:val>
          <c:extLst>
            <c:ext xmlns:c16="http://schemas.microsoft.com/office/drawing/2014/chart" uri="{C3380CC4-5D6E-409C-BE32-E72D297353CC}">
              <c16:uniqueId val="{00000005-B100-479C-AD82-6A483F7345C6}"/>
            </c:ext>
          </c:extLst>
        </c:ser>
        <c:dLbls>
          <c:showLegendKey val="0"/>
          <c:showVal val="0"/>
          <c:showCatName val="0"/>
          <c:showSerName val="0"/>
          <c:showPercent val="0"/>
          <c:showBubbleSize val="0"/>
        </c:dLbls>
        <c:gapWidth val="150"/>
        <c:axId val="-1814054592"/>
        <c:axId val="-1658045440"/>
      </c:barChart>
      <c:catAx>
        <c:axId val="-1814054592"/>
        <c:scaling>
          <c:orientation val="minMax"/>
        </c:scaling>
        <c:delete val="1"/>
        <c:axPos val="b"/>
        <c:majorTickMark val="out"/>
        <c:minorTickMark val="none"/>
        <c:tickLblPos val="nextTo"/>
        <c:crossAx val="-1658045440"/>
        <c:crosses val="autoZero"/>
        <c:auto val="1"/>
        <c:lblAlgn val="ctr"/>
        <c:lblOffset val="100"/>
        <c:noMultiLvlLbl val="0"/>
      </c:catAx>
      <c:valAx>
        <c:axId val="-165804544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814054592"/>
        <c:crosses val="autoZero"/>
        <c:crossBetween val="between"/>
      </c:valAx>
      <c:spPr>
        <a:noFill/>
        <a:ln w="25400">
          <a:noFill/>
        </a:ln>
      </c:spPr>
    </c:plotArea>
    <c:legend>
      <c:legendPos val="r"/>
      <c:layout>
        <c:manualLayout>
          <c:xMode val="edge"/>
          <c:yMode val="edge"/>
          <c:x val="0.20241920162124508"/>
          <c:y val="0.83547121166816174"/>
          <c:w val="0.71181834174213476"/>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5740572644"/>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02'!$L$87:$L$88</c:f>
              <c:strCache>
                <c:ptCount val="2"/>
                <c:pt idx="0">
                  <c:v>69.0%</c:v>
                </c:pt>
                <c:pt idx="1">
                  <c:v>31.0%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FFD-45EC-8214-B99F5F929A20}"/>
              </c:ext>
            </c:extLst>
          </c:dPt>
          <c:dPt>
            <c:idx val="1"/>
            <c:bubble3D val="0"/>
            <c:extLst>
              <c:ext xmlns:c16="http://schemas.microsoft.com/office/drawing/2014/chart" uri="{C3380CC4-5D6E-409C-BE32-E72D297353CC}">
                <c16:uniqueId val="{00000002-8FFD-45EC-8214-B99F5F929A2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02'!$L$87:$L$88</c:f>
              <c:numCache>
                <c:formatCode>0.0%</c:formatCode>
                <c:ptCount val="2"/>
                <c:pt idx="0">
                  <c:v>0.69041324288347705</c:v>
                </c:pt>
                <c:pt idx="1">
                  <c:v>0.30958675711652295</c:v>
                </c:pt>
              </c:numCache>
            </c:numRef>
          </c:val>
          <c:extLst>
            <c:ext xmlns:c16="http://schemas.microsoft.com/office/drawing/2014/chart" uri="{C3380CC4-5D6E-409C-BE32-E72D297353CC}">
              <c16:uniqueId val="{00000003-8FFD-45EC-8214-B99F5F929A2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E75A-401E-8490-7DE3490482EC}"/>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03'!$K$27</c:f>
              <c:numCache>
                <c:formatCode>#,##0</c:formatCode>
                <c:ptCount val="1"/>
                <c:pt idx="0">
                  <c:v>2505046.5</c:v>
                </c:pt>
              </c:numCache>
            </c:numRef>
          </c:val>
          <c:extLst>
            <c:ext xmlns:c16="http://schemas.microsoft.com/office/drawing/2014/chart" uri="{C3380CC4-5D6E-409C-BE32-E72D297353CC}">
              <c16:uniqueId val="{00000002-E75A-401E-8490-7DE3490482EC}"/>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E75A-401E-8490-7DE3490482EC}"/>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03'!$K$46</c:f>
              <c:numCache>
                <c:formatCode>#,##0</c:formatCode>
                <c:ptCount val="1"/>
                <c:pt idx="0">
                  <c:v>835015.5</c:v>
                </c:pt>
              </c:numCache>
            </c:numRef>
          </c:val>
          <c:extLst>
            <c:ext xmlns:c16="http://schemas.microsoft.com/office/drawing/2014/chart" uri="{C3380CC4-5D6E-409C-BE32-E72D297353CC}">
              <c16:uniqueId val="{00000005-E75A-401E-8490-7DE3490482EC}"/>
            </c:ext>
          </c:extLst>
        </c:ser>
        <c:dLbls>
          <c:showLegendKey val="0"/>
          <c:showVal val="0"/>
          <c:showCatName val="0"/>
          <c:showSerName val="0"/>
          <c:showPercent val="0"/>
          <c:showBubbleSize val="0"/>
        </c:dLbls>
        <c:gapWidth val="150"/>
        <c:axId val="-1568206896"/>
        <c:axId val="-1568206352"/>
      </c:barChart>
      <c:catAx>
        <c:axId val="-1568206896"/>
        <c:scaling>
          <c:orientation val="minMax"/>
        </c:scaling>
        <c:delete val="1"/>
        <c:axPos val="b"/>
        <c:majorTickMark val="out"/>
        <c:minorTickMark val="none"/>
        <c:tickLblPos val="nextTo"/>
        <c:crossAx val="-1568206352"/>
        <c:crosses val="autoZero"/>
        <c:auto val="1"/>
        <c:lblAlgn val="ctr"/>
        <c:lblOffset val="100"/>
        <c:noMultiLvlLbl val="0"/>
      </c:catAx>
      <c:valAx>
        <c:axId val="-156820635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568206896"/>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03'!$L$78:$L$79</c:f>
              <c:strCache>
                <c:ptCount val="2"/>
                <c:pt idx="0">
                  <c:v>66.7%</c:v>
                </c:pt>
                <c:pt idx="1">
                  <c:v>33.3%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FBB-45DE-9A44-4DA971B289F2}"/>
              </c:ext>
            </c:extLst>
          </c:dPt>
          <c:dPt>
            <c:idx val="1"/>
            <c:bubble3D val="0"/>
            <c:extLst>
              <c:ext xmlns:c16="http://schemas.microsoft.com/office/drawing/2014/chart" uri="{C3380CC4-5D6E-409C-BE32-E72D297353CC}">
                <c16:uniqueId val="{00000002-DFBB-45DE-9A44-4DA971B289F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03'!$L$78:$L$79</c:f>
              <c:numCache>
                <c:formatCode>0.0%</c:formatCode>
                <c:ptCount val="2"/>
                <c:pt idx="0">
                  <c:v>0.66666666666666663</c:v>
                </c:pt>
                <c:pt idx="1">
                  <c:v>0.33333333333333331</c:v>
                </c:pt>
              </c:numCache>
            </c:numRef>
          </c:val>
          <c:extLst>
            <c:ext xmlns:c16="http://schemas.microsoft.com/office/drawing/2014/chart" uri="{C3380CC4-5D6E-409C-BE32-E72D297353CC}">
              <c16:uniqueId val="{00000003-DFBB-45DE-9A44-4DA971B289F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1188720</xdr:colOff>
      <xdr:row>53</xdr:row>
      <xdr:rowOff>190501</xdr:rowOff>
    </xdr:from>
    <xdr:to>
      <xdr:col>10</xdr:col>
      <xdr:colOff>285750</xdr:colOff>
      <xdr:row>69</xdr:row>
      <xdr:rowOff>15241</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594360</xdr:colOff>
      <xdr:row>72</xdr:row>
      <xdr:rowOff>114300</xdr:rowOff>
    </xdr:from>
    <xdr:to>
      <xdr:col>10</xdr:col>
      <xdr:colOff>285750</xdr:colOff>
      <xdr:row>83</xdr:row>
      <xdr:rowOff>137160</xdr:rowOff>
    </xdr:to>
    <xdr:graphicFrame macro="">
      <xdr:nvGraphicFramePr>
        <xdr:cNvPr id="3" name="Chart 1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1123950</xdr:colOff>
      <xdr:row>4</xdr:row>
      <xdr:rowOff>53340</xdr:rowOff>
    </xdr:from>
    <xdr:to>
      <xdr:col>1</xdr:col>
      <xdr:colOff>2049780</xdr:colOff>
      <xdr:row>4</xdr:row>
      <xdr:rowOff>57150</xdr:rowOff>
    </xdr:to>
    <xdr:cxnSp macro="">
      <xdr:nvCxnSpPr>
        <xdr:cNvPr id="4" name="AutoShape 144">
          <a:extLst>
            <a:ext uri="{FF2B5EF4-FFF2-40B4-BE49-F238E27FC236}">
              <a16:creationId xmlns:a16="http://schemas.microsoft.com/office/drawing/2014/main" id="{00000000-0008-0000-0000-000004000000}"/>
            </a:ext>
          </a:extLst>
        </xdr:cNvPr>
        <xdr:cNvCxnSpPr>
          <a:cxnSpLocks noChangeShapeType="1"/>
        </xdr:cNvCxnSpPr>
      </xdr:nvCxnSpPr>
      <xdr:spPr bwMode="auto">
        <a:xfrm flipV="1">
          <a:off x="1596390" y="853440"/>
          <a:ext cx="925830" cy="381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xdr:colOff>
      <xdr:row>51</xdr:row>
      <xdr:rowOff>1905</xdr:rowOff>
    </xdr:from>
    <xdr:to>
      <xdr:col>10</xdr:col>
      <xdr:colOff>285750</xdr:colOff>
      <xdr:row>75</xdr:row>
      <xdr:rowOff>182881</xdr:rowOff>
    </xdr:to>
    <xdr:graphicFrame macro="">
      <xdr:nvGraphicFramePr>
        <xdr:cNvPr id="2" name="Chart 4">
          <a:extLst>
            <a:ext uri="{FF2B5EF4-FFF2-40B4-BE49-F238E27FC236}">
              <a16:creationId xmlns:a16="http://schemas.microsoft.com/office/drawing/2014/main" id="{98718292-4358-4592-8ACB-FB62DC6F5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75</xdr:row>
      <xdr:rowOff>68580</xdr:rowOff>
    </xdr:from>
    <xdr:to>
      <xdr:col>9</xdr:col>
      <xdr:colOff>594360</xdr:colOff>
      <xdr:row>87</xdr:row>
      <xdr:rowOff>171450</xdr:rowOff>
    </xdr:to>
    <xdr:graphicFrame macro="">
      <xdr:nvGraphicFramePr>
        <xdr:cNvPr id="3" name="Chart 11">
          <a:extLst>
            <a:ext uri="{FF2B5EF4-FFF2-40B4-BE49-F238E27FC236}">
              <a16:creationId xmlns:a16="http://schemas.microsoft.com/office/drawing/2014/main" id="{97F165A2-6367-415A-B68C-9A2A8F3AB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1266825</xdr:colOff>
      <xdr:row>4</xdr:row>
      <xdr:rowOff>9525</xdr:rowOff>
    </xdr:from>
    <xdr:to>
      <xdr:col>2</xdr:col>
      <xdr:colOff>161925</xdr:colOff>
      <xdr:row>4</xdr:row>
      <xdr:rowOff>9525</xdr:rowOff>
    </xdr:to>
    <xdr:cxnSp macro="">
      <xdr:nvCxnSpPr>
        <xdr:cNvPr id="4" name="AutoShape 144">
          <a:extLst>
            <a:ext uri="{FF2B5EF4-FFF2-40B4-BE49-F238E27FC236}">
              <a16:creationId xmlns:a16="http://schemas.microsoft.com/office/drawing/2014/main" id="{0D2B0027-E43B-4BF7-BB8B-3E71BA8DD7A3}"/>
            </a:ext>
          </a:extLst>
        </xdr:cNvPr>
        <xdr:cNvCxnSpPr>
          <a:cxnSpLocks noChangeShapeType="1"/>
        </xdr:cNvCxnSpPr>
      </xdr:nvCxnSpPr>
      <xdr:spPr bwMode="auto">
        <a:xfrm>
          <a:off x="1219200" y="771525"/>
          <a:ext cx="1619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685800</xdr:colOff>
      <xdr:row>48</xdr:row>
      <xdr:rowOff>1905</xdr:rowOff>
    </xdr:from>
    <xdr:to>
      <xdr:col>10</xdr:col>
      <xdr:colOff>285750</xdr:colOff>
      <xdr:row>64</xdr:row>
      <xdr:rowOff>22860</xdr:rowOff>
    </xdr:to>
    <xdr:graphicFrame macro="">
      <xdr:nvGraphicFramePr>
        <xdr:cNvPr id="2" name="Chart 4">
          <a:extLst>
            <a:ext uri="{FF2B5EF4-FFF2-40B4-BE49-F238E27FC236}">
              <a16:creationId xmlns:a16="http://schemas.microsoft.com/office/drawing/2014/main" id="{7E0046F9-1EB1-4D55-A0CF-0C16C41AB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BB8EABA9-A7C4-4112-86AC-385F1888F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1123950</xdr:colOff>
      <xdr:row>4</xdr:row>
      <xdr:rowOff>57150</xdr:rowOff>
    </xdr:from>
    <xdr:to>
      <xdr:col>2</xdr:col>
      <xdr:colOff>581025</xdr:colOff>
      <xdr:row>4</xdr:row>
      <xdr:rowOff>57150</xdr:rowOff>
    </xdr:to>
    <xdr:cxnSp macro="">
      <xdr:nvCxnSpPr>
        <xdr:cNvPr id="4" name="AutoShape 144">
          <a:extLst>
            <a:ext uri="{FF2B5EF4-FFF2-40B4-BE49-F238E27FC236}">
              <a16:creationId xmlns:a16="http://schemas.microsoft.com/office/drawing/2014/main" id="{2AAF797C-9558-4BC7-A868-8C582FAEDFBA}"/>
            </a:ext>
          </a:extLst>
        </xdr:cNvPr>
        <xdr:cNvCxnSpPr>
          <a:cxnSpLocks noChangeShapeType="1"/>
        </xdr:cNvCxnSpPr>
      </xdr:nvCxnSpPr>
      <xdr:spPr bwMode="auto">
        <a:xfrm>
          <a:off x="1219200" y="819150"/>
          <a:ext cx="5810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opLeftCell="A58" zoomScaleNormal="100" zoomScaleSheetLayoutView="90" workbookViewId="0">
      <selection activeCell="B4" sqref="B4:C5"/>
    </sheetView>
  </sheetViews>
  <sheetFormatPr defaultRowHeight="15" x14ac:dyDescent="0.25"/>
  <cols>
    <col min="1" max="1" width="6.85546875" style="1" customWidth="1"/>
    <col min="2" max="2" width="30.85546875" style="2" customWidth="1"/>
    <col min="3" max="3" width="13.710937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6.7109375" style="2" customWidth="1"/>
    <col min="12" max="12" width="14.7109375" style="2" customWidth="1"/>
    <col min="13" max="256" width="9.140625" style="3"/>
    <col min="257" max="257" width="6.85546875" style="3" customWidth="1"/>
    <col min="258" max="258" width="23.42578125" style="3" customWidth="1"/>
    <col min="259" max="259" width="18.710937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6.7109375" style="3" customWidth="1"/>
    <col min="268" max="268" width="18.5703125" style="3" customWidth="1"/>
    <col min="269" max="512" width="9.140625" style="3"/>
    <col min="513" max="513" width="6.85546875" style="3" customWidth="1"/>
    <col min="514" max="514" width="23.42578125" style="3" customWidth="1"/>
    <col min="515" max="515" width="18.710937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6.7109375" style="3" customWidth="1"/>
    <col min="524" max="524" width="18.5703125" style="3" customWidth="1"/>
    <col min="525" max="768" width="9.140625" style="3"/>
    <col min="769" max="769" width="6.85546875" style="3" customWidth="1"/>
    <col min="770" max="770" width="23.42578125" style="3" customWidth="1"/>
    <col min="771" max="771" width="18.710937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6.7109375" style="3" customWidth="1"/>
    <col min="780" max="780" width="18.5703125" style="3" customWidth="1"/>
    <col min="781" max="1024" width="9.140625" style="3"/>
    <col min="1025" max="1025" width="6.85546875" style="3" customWidth="1"/>
    <col min="1026" max="1026" width="23.42578125" style="3" customWidth="1"/>
    <col min="1027" max="1027" width="18.710937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6.7109375" style="3" customWidth="1"/>
    <col min="1036" max="1036" width="18.5703125" style="3" customWidth="1"/>
    <col min="1037" max="1280" width="9.140625" style="3"/>
    <col min="1281" max="1281" width="6.85546875" style="3" customWidth="1"/>
    <col min="1282" max="1282" width="23.42578125" style="3" customWidth="1"/>
    <col min="1283" max="1283" width="18.710937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6.7109375" style="3" customWidth="1"/>
    <col min="1292" max="1292" width="18.5703125" style="3" customWidth="1"/>
    <col min="1293" max="1536" width="9.140625" style="3"/>
    <col min="1537" max="1537" width="6.85546875" style="3" customWidth="1"/>
    <col min="1538" max="1538" width="23.42578125" style="3" customWidth="1"/>
    <col min="1539" max="1539" width="18.710937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6.7109375" style="3" customWidth="1"/>
    <col min="1548" max="1548" width="18.5703125" style="3" customWidth="1"/>
    <col min="1549" max="1792" width="9.140625" style="3"/>
    <col min="1793" max="1793" width="6.85546875" style="3" customWidth="1"/>
    <col min="1794" max="1794" width="23.42578125" style="3" customWidth="1"/>
    <col min="1795" max="1795" width="18.710937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6.7109375" style="3" customWidth="1"/>
    <col min="1804" max="1804" width="18.5703125" style="3" customWidth="1"/>
    <col min="1805" max="2048" width="9.140625" style="3"/>
    <col min="2049" max="2049" width="6.85546875" style="3" customWidth="1"/>
    <col min="2050" max="2050" width="23.42578125" style="3" customWidth="1"/>
    <col min="2051" max="2051" width="18.710937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6.7109375" style="3" customWidth="1"/>
    <col min="2060" max="2060" width="18.5703125" style="3" customWidth="1"/>
    <col min="2061" max="2304" width="9.140625" style="3"/>
    <col min="2305" max="2305" width="6.85546875" style="3" customWidth="1"/>
    <col min="2306" max="2306" width="23.42578125" style="3" customWidth="1"/>
    <col min="2307" max="2307" width="18.710937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6.7109375" style="3" customWidth="1"/>
    <col min="2316" max="2316" width="18.5703125" style="3" customWidth="1"/>
    <col min="2317" max="2560" width="9.140625" style="3"/>
    <col min="2561" max="2561" width="6.85546875" style="3" customWidth="1"/>
    <col min="2562" max="2562" width="23.42578125" style="3" customWidth="1"/>
    <col min="2563" max="2563" width="18.710937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6.7109375" style="3" customWidth="1"/>
    <col min="2572" max="2572" width="18.5703125" style="3" customWidth="1"/>
    <col min="2573" max="2816" width="9.140625" style="3"/>
    <col min="2817" max="2817" width="6.85546875" style="3" customWidth="1"/>
    <col min="2818" max="2818" width="23.42578125" style="3" customWidth="1"/>
    <col min="2819" max="2819" width="18.710937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6.7109375" style="3" customWidth="1"/>
    <col min="2828" max="2828" width="18.5703125" style="3" customWidth="1"/>
    <col min="2829" max="3072" width="9.140625" style="3"/>
    <col min="3073" max="3073" width="6.85546875" style="3" customWidth="1"/>
    <col min="3074" max="3074" width="23.42578125" style="3" customWidth="1"/>
    <col min="3075" max="3075" width="18.710937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6.7109375" style="3" customWidth="1"/>
    <col min="3084" max="3084" width="18.5703125" style="3" customWidth="1"/>
    <col min="3085" max="3328" width="9.140625" style="3"/>
    <col min="3329" max="3329" width="6.85546875" style="3" customWidth="1"/>
    <col min="3330" max="3330" width="23.42578125" style="3" customWidth="1"/>
    <col min="3331" max="3331" width="18.710937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6.7109375" style="3" customWidth="1"/>
    <col min="3340" max="3340" width="18.5703125" style="3" customWidth="1"/>
    <col min="3341" max="3584" width="9.140625" style="3"/>
    <col min="3585" max="3585" width="6.85546875" style="3" customWidth="1"/>
    <col min="3586" max="3586" width="23.42578125" style="3" customWidth="1"/>
    <col min="3587" max="3587" width="18.710937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6.7109375" style="3" customWidth="1"/>
    <col min="3596" max="3596" width="18.5703125" style="3" customWidth="1"/>
    <col min="3597" max="3840" width="9.140625" style="3"/>
    <col min="3841" max="3841" width="6.85546875" style="3" customWidth="1"/>
    <col min="3842" max="3842" width="23.42578125" style="3" customWidth="1"/>
    <col min="3843" max="3843" width="18.710937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6.7109375" style="3" customWidth="1"/>
    <col min="3852" max="3852" width="18.5703125" style="3" customWidth="1"/>
    <col min="3853" max="4096" width="9.140625" style="3"/>
    <col min="4097" max="4097" width="6.85546875" style="3" customWidth="1"/>
    <col min="4098" max="4098" width="23.42578125" style="3" customWidth="1"/>
    <col min="4099" max="4099" width="18.710937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6.7109375" style="3" customWidth="1"/>
    <col min="4108" max="4108" width="18.5703125" style="3" customWidth="1"/>
    <col min="4109" max="4352" width="9.140625" style="3"/>
    <col min="4353" max="4353" width="6.85546875" style="3" customWidth="1"/>
    <col min="4354" max="4354" width="23.42578125" style="3" customWidth="1"/>
    <col min="4355" max="4355" width="18.710937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6.7109375" style="3" customWidth="1"/>
    <col min="4364" max="4364" width="18.5703125" style="3" customWidth="1"/>
    <col min="4365" max="4608" width="9.140625" style="3"/>
    <col min="4609" max="4609" width="6.85546875" style="3" customWidth="1"/>
    <col min="4610" max="4610" width="23.42578125" style="3" customWidth="1"/>
    <col min="4611" max="4611" width="18.710937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6.7109375" style="3" customWidth="1"/>
    <col min="4620" max="4620" width="18.5703125" style="3" customWidth="1"/>
    <col min="4621" max="4864" width="9.140625" style="3"/>
    <col min="4865" max="4865" width="6.85546875" style="3" customWidth="1"/>
    <col min="4866" max="4866" width="23.42578125" style="3" customWidth="1"/>
    <col min="4867" max="4867" width="18.710937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6.7109375" style="3" customWidth="1"/>
    <col min="4876" max="4876" width="18.5703125" style="3" customWidth="1"/>
    <col min="4877" max="5120" width="9.140625" style="3"/>
    <col min="5121" max="5121" width="6.85546875" style="3" customWidth="1"/>
    <col min="5122" max="5122" width="23.42578125" style="3" customWidth="1"/>
    <col min="5123" max="5123" width="18.710937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6.7109375" style="3" customWidth="1"/>
    <col min="5132" max="5132" width="18.5703125" style="3" customWidth="1"/>
    <col min="5133" max="5376" width="9.140625" style="3"/>
    <col min="5377" max="5377" width="6.85546875" style="3" customWidth="1"/>
    <col min="5378" max="5378" width="23.42578125" style="3" customWidth="1"/>
    <col min="5379" max="5379" width="18.710937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6.7109375" style="3" customWidth="1"/>
    <col min="5388" max="5388" width="18.5703125" style="3" customWidth="1"/>
    <col min="5389" max="5632" width="9.140625" style="3"/>
    <col min="5633" max="5633" width="6.85546875" style="3" customWidth="1"/>
    <col min="5634" max="5634" width="23.42578125" style="3" customWidth="1"/>
    <col min="5635" max="5635" width="18.710937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6.7109375" style="3" customWidth="1"/>
    <col min="5644" max="5644" width="18.5703125" style="3" customWidth="1"/>
    <col min="5645" max="5888" width="9.140625" style="3"/>
    <col min="5889" max="5889" width="6.85546875" style="3" customWidth="1"/>
    <col min="5890" max="5890" width="23.42578125" style="3" customWidth="1"/>
    <col min="5891" max="5891" width="18.710937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6.7109375" style="3" customWidth="1"/>
    <col min="5900" max="5900" width="18.5703125" style="3" customWidth="1"/>
    <col min="5901" max="6144" width="9.140625" style="3"/>
    <col min="6145" max="6145" width="6.85546875" style="3" customWidth="1"/>
    <col min="6146" max="6146" width="23.42578125" style="3" customWidth="1"/>
    <col min="6147" max="6147" width="18.710937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6.7109375" style="3" customWidth="1"/>
    <col min="6156" max="6156" width="18.5703125" style="3" customWidth="1"/>
    <col min="6157" max="6400" width="9.140625" style="3"/>
    <col min="6401" max="6401" width="6.85546875" style="3" customWidth="1"/>
    <col min="6402" max="6402" width="23.42578125" style="3" customWidth="1"/>
    <col min="6403" max="6403" width="18.710937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6.7109375" style="3" customWidth="1"/>
    <col min="6412" max="6412" width="18.5703125" style="3" customWidth="1"/>
    <col min="6413" max="6656" width="9.140625" style="3"/>
    <col min="6657" max="6657" width="6.85546875" style="3" customWidth="1"/>
    <col min="6658" max="6658" width="23.42578125" style="3" customWidth="1"/>
    <col min="6659" max="6659" width="18.710937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6.7109375" style="3" customWidth="1"/>
    <col min="6668" max="6668" width="18.5703125" style="3" customWidth="1"/>
    <col min="6669" max="6912" width="9.140625" style="3"/>
    <col min="6913" max="6913" width="6.85546875" style="3" customWidth="1"/>
    <col min="6914" max="6914" width="23.42578125" style="3" customWidth="1"/>
    <col min="6915" max="6915" width="18.710937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6.7109375" style="3" customWidth="1"/>
    <col min="6924" max="6924" width="18.5703125" style="3" customWidth="1"/>
    <col min="6925" max="7168" width="9.140625" style="3"/>
    <col min="7169" max="7169" width="6.85546875" style="3" customWidth="1"/>
    <col min="7170" max="7170" width="23.42578125" style="3" customWidth="1"/>
    <col min="7171" max="7171" width="18.710937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6.7109375" style="3" customWidth="1"/>
    <col min="7180" max="7180" width="18.5703125" style="3" customWidth="1"/>
    <col min="7181" max="7424" width="9.140625" style="3"/>
    <col min="7425" max="7425" width="6.85546875" style="3" customWidth="1"/>
    <col min="7426" max="7426" width="23.42578125" style="3" customWidth="1"/>
    <col min="7427" max="7427" width="18.710937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6.7109375" style="3" customWidth="1"/>
    <col min="7436" max="7436" width="18.5703125" style="3" customWidth="1"/>
    <col min="7437" max="7680" width="9.140625" style="3"/>
    <col min="7681" max="7681" width="6.85546875" style="3" customWidth="1"/>
    <col min="7682" max="7682" width="23.42578125" style="3" customWidth="1"/>
    <col min="7683" max="7683" width="18.710937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6.7109375" style="3" customWidth="1"/>
    <col min="7692" max="7692" width="18.5703125" style="3" customWidth="1"/>
    <col min="7693" max="7936" width="9.140625" style="3"/>
    <col min="7937" max="7937" width="6.85546875" style="3" customWidth="1"/>
    <col min="7938" max="7938" width="23.42578125" style="3" customWidth="1"/>
    <col min="7939" max="7939" width="18.710937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6.7109375" style="3" customWidth="1"/>
    <col min="7948" max="7948" width="18.5703125" style="3" customWidth="1"/>
    <col min="7949" max="8192" width="9.140625" style="3"/>
    <col min="8193" max="8193" width="6.85546875" style="3" customWidth="1"/>
    <col min="8194" max="8194" width="23.42578125" style="3" customWidth="1"/>
    <col min="8195" max="8195" width="18.710937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6.7109375" style="3" customWidth="1"/>
    <col min="8204" max="8204" width="18.5703125" style="3" customWidth="1"/>
    <col min="8205" max="8448" width="9.140625" style="3"/>
    <col min="8449" max="8449" width="6.85546875" style="3" customWidth="1"/>
    <col min="8450" max="8450" width="23.42578125" style="3" customWidth="1"/>
    <col min="8451" max="8451" width="18.710937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6.7109375" style="3" customWidth="1"/>
    <col min="8460" max="8460" width="18.5703125" style="3" customWidth="1"/>
    <col min="8461" max="8704" width="9.140625" style="3"/>
    <col min="8705" max="8705" width="6.85546875" style="3" customWidth="1"/>
    <col min="8706" max="8706" width="23.42578125" style="3" customWidth="1"/>
    <col min="8707" max="8707" width="18.710937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6.7109375" style="3" customWidth="1"/>
    <col min="8716" max="8716" width="18.5703125" style="3" customWidth="1"/>
    <col min="8717" max="8960" width="9.140625" style="3"/>
    <col min="8961" max="8961" width="6.85546875" style="3" customWidth="1"/>
    <col min="8962" max="8962" width="23.42578125" style="3" customWidth="1"/>
    <col min="8963" max="8963" width="18.710937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6.7109375" style="3" customWidth="1"/>
    <col min="8972" max="8972" width="18.5703125" style="3" customWidth="1"/>
    <col min="8973" max="9216" width="9.140625" style="3"/>
    <col min="9217" max="9217" width="6.85546875" style="3" customWidth="1"/>
    <col min="9218" max="9218" width="23.42578125" style="3" customWidth="1"/>
    <col min="9219" max="9219" width="18.710937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6.7109375" style="3" customWidth="1"/>
    <col min="9228" max="9228" width="18.5703125" style="3" customWidth="1"/>
    <col min="9229" max="9472" width="9.140625" style="3"/>
    <col min="9473" max="9473" width="6.85546875" style="3" customWidth="1"/>
    <col min="9474" max="9474" width="23.42578125" style="3" customWidth="1"/>
    <col min="9475" max="9475" width="18.710937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6.7109375" style="3" customWidth="1"/>
    <col min="9484" max="9484" width="18.5703125" style="3" customWidth="1"/>
    <col min="9485" max="9728" width="9.140625" style="3"/>
    <col min="9729" max="9729" width="6.85546875" style="3" customWidth="1"/>
    <col min="9730" max="9730" width="23.42578125" style="3" customWidth="1"/>
    <col min="9731" max="9731" width="18.710937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6.7109375" style="3" customWidth="1"/>
    <col min="9740" max="9740" width="18.5703125" style="3" customWidth="1"/>
    <col min="9741" max="9984" width="9.140625" style="3"/>
    <col min="9985" max="9985" width="6.85546875" style="3" customWidth="1"/>
    <col min="9986" max="9986" width="23.42578125" style="3" customWidth="1"/>
    <col min="9987" max="9987" width="18.710937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6.7109375" style="3" customWidth="1"/>
    <col min="9996" max="9996" width="18.5703125" style="3" customWidth="1"/>
    <col min="9997" max="10240" width="9.140625" style="3"/>
    <col min="10241" max="10241" width="6.85546875" style="3" customWidth="1"/>
    <col min="10242" max="10242" width="23.42578125" style="3" customWidth="1"/>
    <col min="10243" max="10243" width="18.710937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6.7109375" style="3" customWidth="1"/>
    <col min="10252" max="10252" width="18.5703125" style="3" customWidth="1"/>
    <col min="10253" max="10496" width="9.140625" style="3"/>
    <col min="10497" max="10497" width="6.85546875" style="3" customWidth="1"/>
    <col min="10498" max="10498" width="23.42578125" style="3" customWidth="1"/>
    <col min="10499" max="10499" width="18.710937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6.7109375" style="3" customWidth="1"/>
    <col min="10508" max="10508" width="18.5703125" style="3" customWidth="1"/>
    <col min="10509" max="10752" width="9.140625" style="3"/>
    <col min="10753" max="10753" width="6.85546875" style="3" customWidth="1"/>
    <col min="10754" max="10754" width="23.42578125" style="3" customWidth="1"/>
    <col min="10755" max="10755" width="18.710937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6.7109375" style="3" customWidth="1"/>
    <col min="10764" max="10764" width="18.5703125" style="3" customWidth="1"/>
    <col min="10765" max="11008" width="9.140625" style="3"/>
    <col min="11009" max="11009" width="6.85546875" style="3" customWidth="1"/>
    <col min="11010" max="11010" width="23.42578125" style="3" customWidth="1"/>
    <col min="11011" max="11011" width="18.710937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6.7109375" style="3" customWidth="1"/>
    <col min="11020" max="11020" width="18.5703125" style="3" customWidth="1"/>
    <col min="11021" max="11264" width="9.140625" style="3"/>
    <col min="11265" max="11265" width="6.85546875" style="3" customWidth="1"/>
    <col min="11266" max="11266" width="23.42578125" style="3" customWidth="1"/>
    <col min="11267" max="11267" width="18.710937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6.7109375" style="3" customWidth="1"/>
    <col min="11276" max="11276" width="18.5703125" style="3" customWidth="1"/>
    <col min="11277" max="11520" width="9.140625" style="3"/>
    <col min="11521" max="11521" width="6.85546875" style="3" customWidth="1"/>
    <col min="11522" max="11522" width="23.42578125" style="3" customWidth="1"/>
    <col min="11523" max="11523" width="18.710937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6.7109375" style="3" customWidth="1"/>
    <col min="11532" max="11532" width="18.5703125" style="3" customWidth="1"/>
    <col min="11533" max="11776" width="9.140625" style="3"/>
    <col min="11777" max="11777" width="6.85546875" style="3" customWidth="1"/>
    <col min="11778" max="11778" width="23.42578125" style="3" customWidth="1"/>
    <col min="11779" max="11779" width="18.710937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6.7109375" style="3" customWidth="1"/>
    <col min="11788" max="11788" width="18.5703125" style="3" customWidth="1"/>
    <col min="11789" max="12032" width="9.140625" style="3"/>
    <col min="12033" max="12033" width="6.85546875" style="3" customWidth="1"/>
    <col min="12034" max="12034" width="23.42578125" style="3" customWidth="1"/>
    <col min="12035" max="12035" width="18.710937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6.7109375" style="3" customWidth="1"/>
    <col min="12044" max="12044" width="18.5703125" style="3" customWidth="1"/>
    <col min="12045" max="12288" width="9.140625" style="3"/>
    <col min="12289" max="12289" width="6.85546875" style="3" customWidth="1"/>
    <col min="12290" max="12290" width="23.42578125" style="3" customWidth="1"/>
    <col min="12291" max="12291" width="18.710937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6.7109375" style="3" customWidth="1"/>
    <col min="12300" max="12300" width="18.5703125" style="3" customWidth="1"/>
    <col min="12301" max="12544" width="9.140625" style="3"/>
    <col min="12545" max="12545" width="6.85546875" style="3" customWidth="1"/>
    <col min="12546" max="12546" width="23.42578125" style="3" customWidth="1"/>
    <col min="12547" max="12547" width="18.710937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6.7109375" style="3" customWidth="1"/>
    <col min="12556" max="12556" width="18.5703125" style="3" customWidth="1"/>
    <col min="12557" max="12800" width="9.140625" style="3"/>
    <col min="12801" max="12801" width="6.85546875" style="3" customWidth="1"/>
    <col min="12802" max="12802" width="23.42578125" style="3" customWidth="1"/>
    <col min="12803" max="12803" width="18.710937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6.7109375" style="3" customWidth="1"/>
    <col min="12812" max="12812" width="18.5703125" style="3" customWidth="1"/>
    <col min="12813" max="13056" width="9.140625" style="3"/>
    <col min="13057" max="13057" width="6.85546875" style="3" customWidth="1"/>
    <col min="13058" max="13058" width="23.42578125" style="3" customWidth="1"/>
    <col min="13059" max="13059" width="18.710937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6.7109375" style="3" customWidth="1"/>
    <col min="13068" max="13068" width="18.5703125" style="3" customWidth="1"/>
    <col min="13069" max="13312" width="9.140625" style="3"/>
    <col min="13313" max="13313" width="6.85546875" style="3" customWidth="1"/>
    <col min="13314" max="13314" width="23.42578125" style="3" customWidth="1"/>
    <col min="13315" max="13315" width="18.710937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6.7109375" style="3" customWidth="1"/>
    <col min="13324" max="13324" width="18.5703125" style="3" customWidth="1"/>
    <col min="13325" max="13568" width="9.140625" style="3"/>
    <col min="13569" max="13569" width="6.85546875" style="3" customWidth="1"/>
    <col min="13570" max="13570" width="23.42578125" style="3" customWidth="1"/>
    <col min="13571" max="13571" width="18.710937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6.7109375" style="3" customWidth="1"/>
    <col min="13580" max="13580" width="18.5703125" style="3" customWidth="1"/>
    <col min="13581" max="13824" width="9.140625" style="3"/>
    <col min="13825" max="13825" width="6.85546875" style="3" customWidth="1"/>
    <col min="13826" max="13826" width="23.42578125" style="3" customWidth="1"/>
    <col min="13827" max="13827" width="18.710937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6.7109375" style="3" customWidth="1"/>
    <col min="13836" max="13836" width="18.5703125" style="3" customWidth="1"/>
    <col min="13837" max="14080" width="9.140625" style="3"/>
    <col min="14081" max="14081" width="6.85546875" style="3" customWidth="1"/>
    <col min="14082" max="14082" width="23.42578125" style="3" customWidth="1"/>
    <col min="14083" max="14083" width="18.710937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6.7109375" style="3" customWidth="1"/>
    <col min="14092" max="14092" width="18.5703125" style="3" customWidth="1"/>
    <col min="14093" max="14336" width="9.140625" style="3"/>
    <col min="14337" max="14337" width="6.85546875" style="3" customWidth="1"/>
    <col min="14338" max="14338" width="23.42578125" style="3" customWidth="1"/>
    <col min="14339" max="14339" width="18.710937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6.7109375" style="3" customWidth="1"/>
    <col min="14348" max="14348" width="18.5703125" style="3" customWidth="1"/>
    <col min="14349" max="14592" width="9.140625" style="3"/>
    <col min="14593" max="14593" width="6.85546875" style="3" customWidth="1"/>
    <col min="14594" max="14594" width="23.42578125" style="3" customWidth="1"/>
    <col min="14595" max="14595" width="18.710937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6.7109375" style="3" customWidth="1"/>
    <col min="14604" max="14604" width="18.5703125" style="3" customWidth="1"/>
    <col min="14605" max="14848" width="9.140625" style="3"/>
    <col min="14849" max="14849" width="6.85546875" style="3" customWidth="1"/>
    <col min="14850" max="14850" width="23.42578125" style="3" customWidth="1"/>
    <col min="14851" max="14851" width="18.710937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6.7109375" style="3" customWidth="1"/>
    <col min="14860" max="14860" width="18.5703125" style="3" customWidth="1"/>
    <col min="14861" max="15104" width="9.140625" style="3"/>
    <col min="15105" max="15105" width="6.85546875" style="3" customWidth="1"/>
    <col min="15106" max="15106" width="23.42578125" style="3" customWidth="1"/>
    <col min="15107" max="15107" width="18.710937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6.7109375" style="3" customWidth="1"/>
    <col min="15116" max="15116" width="18.5703125" style="3" customWidth="1"/>
    <col min="15117" max="15360" width="9.140625" style="3"/>
    <col min="15361" max="15361" width="6.85546875" style="3" customWidth="1"/>
    <col min="15362" max="15362" width="23.42578125" style="3" customWidth="1"/>
    <col min="15363" max="15363" width="18.710937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6.7109375" style="3" customWidth="1"/>
    <col min="15372" max="15372" width="18.5703125" style="3" customWidth="1"/>
    <col min="15373" max="15616" width="9.140625" style="3"/>
    <col min="15617" max="15617" width="6.85546875" style="3" customWidth="1"/>
    <col min="15618" max="15618" width="23.42578125" style="3" customWidth="1"/>
    <col min="15619" max="15619" width="18.710937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6.7109375" style="3" customWidth="1"/>
    <col min="15628" max="15628" width="18.5703125" style="3" customWidth="1"/>
    <col min="15629" max="15872" width="9.140625" style="3"/>
    <col min="15873" max="15873" width="6.85546875" style="3" customWidth="1"/>
    <col min="15874" max="15874" width="23.42578125" style="3" customWidth="1"/>
    <col min="15875" max="15875" width="18.710937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6.7109375" style="3" customWidth="1"/>
    <col min="15884" max="15884" width="18.5703125" style="3" customWidth="1"/>
    <col min="15885" max="16128" width="9.140625" style="3"/>
    <col min="16129" max="16129" width="6.85546875" style="3" customWidth="1"/>
    <col min="16130" max="16130" width="23.42578125" style="3" customWidth="1"/>
    <col min="16131" max="16131" width="18.710937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6.7109375" style="3" customWidth="1"/>
    <col min="16140" max="16140" width="18.5703125" style="3" customWidth="1"/>
    <col min="16141" max="16384" width="9.140625" style="3"/>
  </cols>
  <sheetData>
    <row r="1" spans="1:12" ht="15.75" x14ac:dyDescent="0.25">
      <c r="B1" s="55"/>
      <c r="C1" s="55"/>
      <c r="D1" s="55"/>
      <c r="E1" s="55"/>
      <c r="F1" s="55"/>
      <c r="G1" s="55"/>
      <c r="H1" s="55"/>
      <c r="I1" s="55"/>
      <c r="J1" s="55"/>
      <c r="K1" s="55"/>
    </row>
    <row r="2" spans="1:12" ht="15.75" x14ac:dyDescent="0.25">
      <c r="B2" s="55" t="s">
        <v>0</v>
      </c>
      <c r="C2" s="55"/>
      <c r="D2" s="55"/>
      <c r="E2" s="55"/>
      <c r="F2" s="55"/>
      <c r="G2" s="55"/>
      <c r="H2" s="55"/>
      <c r="I2" s="55"/>
      <c r="J2" s="55"/>
      <c r="K2" s="55"/>
    </row>
    <row r="3" spans="1:12" ht="15.75" x14ac:dyDescent="0.25">
      <c r="B3" s="4"/>
    </row>
    <row r="4" spans="1:12" ht="15.75" x14ac:dyDescent="0.25">
      <c r="B4" s="56" t="s">
        <v>1</v>
      </c>
      <c r="C4" s="56"/>
      <c r="I4" s="57"/>
      <c r="J4" s="57"/>
      <c r="K4" s="57"/>
      <c r="L4" s="7"/>
    </row>
    <row r="5" spans="1:12" ht="15.75" x14ac:dyDescent="0.25">
      <c r="B5" s="56"/>
      <c r="C5" s="56"/>
      <c r="I5" s="57"/>
      <c r="J5" s="57"/>
      <c r="K5" s="57"/>
      <c r="L5" s="7"/>
    </row>
    <row r="6" spans="1:12" ht="15.75" x14ac:dyDescent="0.25">
      <c r="B6" s="55" t="s">
        <v>2</v>
      </c>
      <c r="C6" s="55"/>
      <c r="D6" s="55"/>
      <c r="E6" s="55"/>
      <c r="F6" s="55"/>
      <c r="G6" s="55"/>
      <c r="H6" s="55"/>
      <c r="I6" s="55"/>
      <c r="J6" s="55"/>
      <c r="K6" s="55"/>
    </row>
    <row r="7" spans="1:12" s="10" customFormat="1" ht="15.75" x14ac:dyDescent="0.25">
      <c r="A7" s="8"/>
      <c r="B7" s="54" t="s">
        <v>3</v>
      </c>
      <c r="C7" s="54"/>
      <c r="D7" s="54"/>
      <c r="E7" s="54"/>
      <c r="F7" s="54"/>
      <c r="G7" s="54"/>
      <c r="H7" s="54"/>
      <c r="I7" s="54"/>
      <c r="J7" s="54"/>
      <c r="K7" s="54"/>
      <c r="L7" s="9"/>
    </row>
    <row r="8" spans="1:12" s="10" customFormat="1" ht="15.75" x14ac:dyDescent="0.25">
      <c r="A8" s="8" t="s">
        <v>4</v>
      </c>
      <c r="B8" s="58" t="s">
        <v>5</v>
      </c>
      <c r="C8" s="58"/>
      <c r="D8" s="58"/>
      <c r="E8" s="58"/>
      <c r="F8" s="58"/>
      <c r="G8" s="58"/>
      <c r="H8" s="58"/>
      <c r="I8" s="58"/>
      <c r="J8" s="58"/>
      <c r="K8" s="58"/>
      <c r="L8" s="9"/>
    </row>
    <row r="9" spans="1:12" s="10" customFormat="1" ht="8.25" customHeight="1" thickBot="1" x14ac:dyDescent="0.3">
      <c r="A9" s="8"/>
      <c r="B9" s="11"/>
      <c r="C9" s="11"/>
      <c r="D9" s="11"/>
      <c r="E9" s="11"/>
      <c r="F9" s="11"/>
      <c r="G9" s="11"/>
      <c r="H9" s="11"/>
      <c r="I9" s="11"/>
      <c r="J9" s="11"/>
      <c r="K9" s="11"/>
      <c r="L9" s="9"/>
    </row>
    <row r="10" spans="1:12" s="10" customFormat="1" ht="110.25" x14ac:dyDescent="0.25">
      <c r="A10" s="12" t="s">
        <v>6</v>
      </c>
      <c r="B10" s="13" t="s">
        <v>7</v>
      </c>
      <c r="C10" s="13" t="s">
        <v>8</v>
      </c>
      <c r="D10" s="14" t="s">
        <v>9</v>
      </c>
      <c r="E10" s="15" t="s">
        <v>10</v>
      </c>
      <c r="F10" s="16" t="s">
        <v>11</v>
      </c>
      <c r="G10" s="14" t="s">
        <v>12</v>
      </c>
      <c r="H10" s="14" t="s">
        <v>13</v>
      </c>
      <c r="I10" s="14" t="s">
        <v>14</v>
      </c>
      <c r="J10" s="17" t="s">
        <v>15</v>
      </c>
      <c r="K10" s="17" t="s">
        <v>16</v>
      </c>
      <c r="L10" s="18" t="s">
        <v>17</v>
      </c>
    </row>
    <row r="11" spans="1:12" s="10" customFormat="1" ht="15.75" x14ac:dyDescent="0.25">
      <c r="A11" s="19">
        <v>1</v>
      </c>
      <c r="B11" s="20" t="s">
        <v>18</v>
      </c>
      <c r="C11" s="21"/>
      <c r="D11" s="22"/>
      <c r="E11" s="23"/>
      <c r="F11" s="24"/>
      <c r="G11" s="24"/>
      <c r="H11" s="24"/>
      <c r="I11" s="24"/>
      <c r="J11" s="24"/>
      <c r="K11" s="24"/>
      <c r="L11" s="25"/>
    </row>
    <row r="12" spans="1:12" s="10" customFormat="1" ht="42.75" customHeight="1" x14ac:dyDescent="0.25">
      <c r="A12" s="26">
        <v>1.1000000000000001</v>
      </c>
      <c r="B12" s="21" t="s">
        <v>19</v>
      </c>
      <c r="C12" s="27" t="s">
        <v>20</v>
      </c>
      <c r="D12" s="28">
        <v>1</v>
      </c>
      <c r="E12" s="29">
        <v>61853</v>
      </c>
      <c r="F12" s="24"/>
      <c r="G12" s="24"/>
      <c r="H12" s="24">
        <v>2</v>
      </c>
      <c r="I12" s="24">
        <v>68</v>
      </c>
      <c r="J12" s="30">
        <f>G12+F12+(D12*E13)</f>
        <v>61853</v>
      </c>
      <c r="K12" s="30">
        <f>J12*I12*H12</f>
        <v>8412008</v>
      </c>
      <c r="L12" s="25"/>
    </row>
    <row r="13" spans="1:12" s="10" customFormat="1" ht="160.9" customHeight="1" x14ac:dyDescent="0.25">
      <c r="A13" s="26">
        <v>1.2</v>
      </c>
      <c r="B13" s="21" t="s">
        <v>21</v>
      </c>
      <c r="C13" s="21" t="s">
        <v>22</v>
      </c>
      <c r="D13" s="28">
        <v>1</v>
      </c>
      <c r="E13" s="29">
        <v>61853</v>
      </c>
      <c r="F13" s="24"/>
      <c r="G13" s="24"/>
      <c r="H13" s="24">
        <v>2</v>
      </c>
      <c r="I13" s="24">
        <v>68</v>
      </c>
      <c r="J13" s="30">
        <f>D13*E13</f>
        <v>61853</v>
      </c>
      <c r="K13" s="30">
        <f t="shared" ref="K13:K30" si="0">J13*I13*H13</f>
        <v>8412008</v>
      </c>
      <c r="L13" s="25"/>
    </row>
    <row r="14" spans="1:12" s="10" customFormat="1" ht="53.45" customHeight="1" x14ac:dyDescent="0.25">
      <c r="A14" s="26">
        <v>1.3</v>
      </c>
      <c r="B14" s="21" t="s">
        <v>23</v>
      </c>
      <c r="C14" s="21" t="s">
        <v>22</v>
      </c>
      <c r="D14" s="28">
        <v>2</v>
      </c>
      <c r="E14" s="29">
        <v>61853</v>
      </c>
      <c r="F14" s="24"/>
      <c r="G14" s="24"/>
      <c r="H14" s="24">
        <v>2</v>
      </c>
      <c r="I14" s="24">
        <v>68</v>
      </c>
      <c r="J14" s="30">
        <f t="shared" ref="J14:J30" si="1">G14+F14+(D14*E14)</f>
        <v>123706</v>
      </c>
      <c r="K14" s="30">
        <f t="shared" si="0"/>
        <v>16824016</v>
      </c>
      <c r="L14" s="25"/>
    </row>
    <row r="15" spans="1:12" s="10" customFormat="1" ht="229.9" customHeight="1" x14ac:dyDescent="0.25">
      <c r="A15" s="31">
        <v>1.4</v>
      </c>
      <c r="B15" s="21" t="s">
        <v>24</v>
      </c>
      <c r="C15" s="21" t="s">
        <v>22</v>
      </c>
      <c r="D15" s="28">
        <v>1</v>
      </c>
      <c r="E15" s="29">
        <v>61853</v>
      </c>
      <c r="F15" s="24"/>
      <c r="G15" s="24"/>
      <c r="H15" s="24">
        <v>2</v>
      </c>
      <c r="I15" s="24">
        <v>68</v>
      </c>
      <c r="J15" s="30">
        <f t="shared" si="1"/>
        <v>61853</v>
      </c>
      <c r="K15" s="30">
        <f t="shared" si="0"/>
        <v>8412008</v>
      </c>
      <c r="L15" s="25"/>
    </row>
    <row r="16" spans="1:12" s="10" customFormat="1" ht="63" x14ac:dyDescent="0.25">
      <c r="A16" s="31">
        <v>1.5</v>
      </c>
      <c r="B16" s="21" t="s">
        <v>25</v>
      </c>
      <c r="C16" s="21" t="s">
        <v>20</v>
      </c>
      <c r="D16" s="28">
        <v>1</v>
      </c>
      <c r="E16" s="29">
        <v>61853</v>
      </c>
      <c r="F16" s="24"/>
      <c r="G16" s="24"/>
      <c r="H16" s="24">
        <v>2</v>
      </c>
      <c r="I16" s="24">
        <v>68</v>
      </c>
      <c r="J16" s="30">
        <f>G16+F16+(D16*E16)</f>
        <v>61853</v>
      </c>
      <c r="K16" s="30">
        <f>J16*I16*H16</f>
        <v>8412008</v>
      </c>
      <c r="L16" s="25"/>
    </row>
    <row r="17" spans="1:12" s="10" customFormat="1" ht="47.25" x14ac:dyDescent="0.25">
      <c r="A17" s="31">
        <v>1.6</v>
      </c>
      <c r="B17" s="21" t="s">
        <v>26</v>
      </c>
      <c r="C17" s="21" t="s">
        <v>20</v>
      </c>
      <c r="D17" s="28">
        <v>1</v>
      </c>
      <c r="E17" s="29">
        <v>61853</v>
      </c>
      <c r="F17" s="24"/>
      <c r="G17" s="24"/>
      <c r="H17" s="24">
        <v>2</v>
      </c>
      <c r="I17" s="24">
        <v>68</v>
      </c>
      <c r="J17" s="30">
        <f t="shared" si="1"/>
        <v>61853</v>
      </c>
      <c r="K17" s="30">
        <f t="shared" si="0"/>
        <v>8412008</v>
      </c>
      <c r="L17" s="25"/>
    </row>
    <row r="18" spans="1:12" s="10" customFormat="1" ht="15.75" x14ac:dyDescent="0.25">
      <c r="A18" s="19">
        <v>2</v>
      </c>
      <c r="B18" s="20" t="s">
        <v>27</v>
      </c>
      <c r="C18" s="21" t="s">
        <v>28</v>
      </c>
      <c r="D18" s="28">
        <v>2</v>
      </c>
      <c r="E18" s="29">
        <v>61853</v>
      </c>
      <c r="F18" s="24">
        <v>0</v>
      </c>
      <c r="G18" s="24"/>
      <c r="H18" s="24">
        <v>2</v>
      </c>
      <c r="I18" s="24">
        <v>0</v>
      </c>
      <c r="J18" s="30">
        <f t="shared" si="1"/>
        <v>123706</v>
      </c>
      <c r="K18" s="30">
        <f t="shared" si="0"/>
        <v>0</v>
      </c>
      <c r="L18" s="25"/>
    </row>
    <row r="19" spans="1:12" s="10" customFormat="1" ht="28.9" customHeight="1" x14ac:dyDescent="0.25">
      <c r="A19" s="26"/>
      <c r="B19" s="21"/>
      <c r="C19" s="21" t="s">
        <v>29</v>
      </c>
      <c r="D19" s="28">
        <v>1</v>
      </c>
      <c r="E19" s="29">
        <v>61853</v>
      </c>
      <c r="F19" s="24">
        <v>0</v>
      </c>
      <c r="G19" s="24">
        <v>8000</v>
      </c>
      <c r="H19" s="24">
        <v>2</v>
      </c>
      <c r="I19" s="24">
        <v>0</v>
      </c>
      <c r="J19" s="30">
        <f t="shared" si="1"/>
        <v>69853</v>
      </c>
      <c r="K19" s="30">
        <f t="shared" si="0"/>
        <v>0</v>
      </c>
      <c r="L19" s="25" t="s">
        <v>30</v>
      </c>
    </row>
    <row r="20" spans="1:12" s="10" customFormat="1" ht="15.75" x14ac:dyDescent="0.25">
      <c r="A20" s="26"/>
      <c r="B20" s="21"/>
      <c r="C20" s="21" t="s">
        <v>31</v>
      </c>
      <c r="D20" s="28">
        <v>0.5</v>
      </c>
      <c r="E20" s="29">
        <v>61853</v>
      </c>
      <c r="F20" s="24">
        <v>0</v>
      </c>
      <c r="G20" s="24"/>
      <c r="H20" s="24">
        <v>2</v>
      </c>
      <c r="I20" s="24">
        <v>68</v>
      </c>
      <c r="J20" s="30">
        <f t="shared" si="1"/>
        <v>30926.5</v>
      </c>
      <c r="K20" s="30">
        <f t="shared" si="0"/>
        <v>4206004</v>
      </c>
      <c r="L20" s="25"/>
    </row>
    <row r="21" spans="1:12" s="10" customFormat="1" ht="15.75" x14ac:dyDescent="0.25">
      <c r="A21" s="19">
        <v>3</v>
      </c>
      <c r="B21" s="20" t="s">
        <v>32</v>
      </c>
      <c r="C21" s="21"/>
      <c r="D21" s="28">
        <v>0</v>
      </c>
      <c r="E21" s="29">
        <v>61853</v>
      </c>
      <c r="F21" s="24">
        <v>0</v>
      </c>
      <c r="G21" s="24"/>
      <c r="H21" s="24">
        <v>2</v>
      </c>
      <c r="I21" s="24">
        <v>68</v>
      </c>
      <c r="J21" s="30">
        <f t="shared" si="1"/>
        <v>0</v>
      </c>
      <c r="K21" s="30">
        <f t="shared" si="0"/>
        <v>0</v>
      </c>
      <c r="L21" s="25"/>
    </row>
    <row r="22" spans="1:12" s="10" customFormat="1" ht="15.75" x14ac:dyDescent="0.25">
      <c r="A22" s="31" t="s">
        <v>33</v>
      </c>
      <c r="B22" s="21" t="s">
        <v>34</v>
      </c>
      <c r="C22" s="21"/>
      <c r="D22" s="28">
        <v>0</v>
      </c>
      <c r="E22" s="29">
        <v>61853</v>
      </c>
      <c r="F22" s="24">
        <v>0</v>
      </c>
      <c r="G22" s="24"/>
      <c r="H22" s="24">
        <v>2</v>
      </c>
      <c r="I22" s="24">
        <v>68</v>
      </c>
      <c r="J22" s="30">
        <f t="shared" si="1"/>
        <v>0</v>
      </c>
      <c r="K22" s="30">
        <f t="shared" si="0"/>
        <v>0</v>
      </c>
      <c r="L22" s="25"/>
    </row>
    <row r="23" spans="1:12" s="10" customFormat="1" ht="15.75" x14ac:dyDescent="0.25">
      <c r="A23" s="31" t="s">
        <v>35</v>
      </c>
      <c r="B23" s="21" t="s">
        <v>36</v>
      </c>
      <c r="C23" s="21"/>
      <c r="D23" s="28">
        <v>0</v>
      </c>
      <c r="E23" s="29">
        <v>61853</v>
      </c>
      <c r="F23" s="24">
        <v>0</v>
      </c>
      <c r="G23" s="24"/>
      <c r="H23" s="24">
        <v>2</v>
      </c>
      <c r="I23" s="24">
        <v>68</v>
      </c>
      <c r="J23" s="30">
        <f t="shared" si="1"/>
        <v>0</v>
      </c>
      <c r="K23" s="30">
        <f t="shared" si="0"/>
        <v>0</v>
      </c>
      <c r="L23" s="25"/>
    </row>
    <row r="24" spans="1:12" s="10" customFormat="1" ht="15.75" x14ac:dyDescent="0.25">
      <c r="A24" s="31" t="s">
        <v>37</v>
      </c>
      <c r="B24" s="21" t="s">
        <v>38</v>
      </c>
      <c r="C24" s="21"/>
      <c r="D24" s="28">
        <v>0</v>
      </c>
      <c r="E24" s="29">
        <v>61853</v>
      </c>
      <c r="F24" s="24">
        <v>0</v>
      </c>
      <c r="G24" s="24"/>
      <c r="H24" s="24">
        <v>2</v>
      </c>
      <c r="I24" s="24">
        <v>68</v>
      </c>
      <c r="J24" s="30">
        <f t="shared" si="1"/>
        <v>0</v>
      </c>
      <c r="K24" s="30">
        <f t="shared" si="0"/>
        <v>0</v>
      </c>
      <c r="L24" s="25"/>
    </row>
    <row r="25" spans="1:12" s="10" customFormat="1" ht="47.25" x14ac:dyDescent="0.25">
      <c r="A25" s="19">
        <v>4</v>
      </c>
      <c r="B25" s="21" t="s">
        <v>39</v>
      </c>
      <c r="C25" s="21"/>
      <c r="D25" s="28">
        <v>0</v>
      </c>
      <c r="E25" s="29">
        <v>61853</v>
      </c>
      <c r="F25" s="24">
        <v>0</v>
      </c>
      <c r="G25" s="24"/>
      <c r="H25" s="24">
        <v>2</v>
      </c>
      <c r="I25" s="24">
        <v>0</v>
      </c>
      <c r="J25" s="30">
        <f t="shared" si="1"/>
        <v>0</v>
      </c>
      <c r="K25" s="30">
        <f t="shared" si="0"/>
        <v>0</v>
      </c>
      <c r="L25" s="25"/>
    </row>
    <row r="26" spans="1:12" s="10" customFormat="1" ht="15.75" x14ac:dyDescent="0.25">
      <c r="A26" s="19">
        <v>5</v>
      </c>
      <c r="B26" s="21" t="s">
        <v>40</v>
      </c>
      <c r="C26" s="21"/>
      <c r="D26" s="28">
        <v>0</v>
      </c>
      <c r="E26" s="29">
        <v>61853</v>
      </c>
      <c r="F26" s="24">
        <v>0</v>
      </c>
      <c r="G26" s="24"/>
      <c r="H26" s="24">
        <v>2</v>
      </c>
      <c r="I26" s="24">
        <v>0</v>
      </c>
      <c r="J26" s="30">
        <f t="shared" si="1"/>
        <v>0</v>
      </c>
      <c r="K26" s="30">
        <f t="shared" si="0"/>
        <v>0</v>
      </c>
      <c r="L26" s="25"/>
    </row>
    <row r="27" spans="1:12" s="10" customFormat="1" ht="15.75" x14ac:dyDescent="0.25">
      <c r="A27" s="26">
        <v>6</v>
      </c>
      <c r="B27" s="20" t="s">
        <v>41</v>
      </c>
      <c r="C27" s="21" t="s">
        <v>28</v>
      </c>
      <c r="D27" s="28">
        <v>2</v>
      </c>
      <c r="E27" s="29">
        <v>61853</v>
      </c>
      <c r="F27" s="24">
        <v>0</v>
      </c>
      <c r="G27" s="24"/>
      <c r="H27" s="24">
        <v>2</v>
      </c>
      <c r="I27" s="24">
        <v>20</v>
      </c>
      <c r="J27" s="30">
        <f t="shared" si="1"/>
        <v>123706</v>
      </c>
      <c r="K27" s="30">
        <f t="shared" si="0"/>
        <v>4948240</v>
      </c>
      <c r="L27" s="25"/>
    </row>
    <row r="28" spans="1:12" s="10" customFormat="1" ht="27.6" customHeight="1" x14ac:dyDescent="0.25">
      <c r="A28" s="32"/>
      <c r="B28" s="21"/>
      <c r="C28" s="21" t="s">
        <v>29</v>
      </c>
      <c r="D28" s="28">
        <v>1</v>
      </c>
      <c r="E28" s="29">
        <v>61853</v>
      </c>
      <c r="F28" s="24">
        <v>0</v>
      </c>
      <c r="G28" s="24">
        <v>8000</v>
      </c>
      <c r="H28" s="24">
        <v>2</v>
      </c>
      <c r="I28" s="24">
        <v>48</v>
      </c>
      <c r="J28" s="30">
        <f t="shared" si="1"/>
        <v>69853</v>
      </c>
      <c r="K28" s="30">
        <f t="shared" si="0"/>
        <v>6705888</v>
      </c>
      <c r="L28" s="25" t="s">
        <v>30</v>
      </c>
    </row>
    <row r="29" spans="1:12" s="10" customFormat="1" ht="15.75" x14ac:dyDescent="0.25">
      <c r="A29" s="32"/>
      <c r="B29" s="21"/>
      <c r="C29" s="21" t="s">
        <v>31</v>
      </c>
      <c r="D29" s="28">
        <v>0.5</v>
      </c>
      <c r="E29" s="29">
        <v>61853</v>
      </c>
      <c r="F29" s="24">
        <v>0</v>
      </c>
      <c r="G29" s="24"/>
      <c r="H29" s="24">
        <v>2</v>
      </c>
      <c r="I29" s="24">
        <v>0</v>
      </c>
      <c r="J29" s="30">
        <f t="shared" si="1"/>
        <v>30926.5</v>
      </c>
      <c r="K29" s="30">
        <f t="shared" si="0"/>
        <v>0</v>
      </c>
      <c r="L29" s="25"/>
    </row>
    <row r="30" spans="1:12" s="10" customFormat="1" ht="15.75" x14ac:dyDescent="0.25">
      <c r="A30" s="33"/>
      <c r="B30" s="21"/>
      <c r="C30" s="21" t="s">
        <v>42</v>
      </c>
      <c r="D30" s="28">
        <v>0</v>
      </c>
      <c r="E30" s="29">
        <v>61853</v>
      </c>
      <c r="F30" s="24">
        <v>0</v>
      </c>
      <c r="G30" s="24"/>
      <c r="H30" s="24">
        <v>2</v>
      </c>
      <c r="I30" s="24">
        <v>0</v>
      </c>
      <c r="J30" s="30">
        <f t="shared" si="1"/>
        <v>0</v>
      </c>
      <c r="K30" s="30">
        <f t="shared" si="0"/>
        <v>0</v>
      </c>
      <c r="L30" s="25"/>
    </row>
    <row r="31" spans="1:12" s="10" customFormat="1" ht="16.5" thickBot="1" x14ac:dyDescent="0.3">
      <c r="A31" s="34"/>
      <c r="B31" s="59" t="s">
        <v>43</v>
      </c>
      <c r="C31" s="60"/>
      <c r="D31" s="35"/>
      <c r="E31" s="36"/>
      <c r="F31" s="36">
        <f>SUM(F11:F25)</f>
        <v>0</v>
      </c>
      <c r="G31" s="36">
        <f>SUM(G11:G30)</f>
        <v>16000</v>
      </c>
      <c r="H31" s="36"/>
      <c r="I31" s="36"/>
      <c r="J31" s="36">
        <f>SUM(J11:J30)</f>
        <v>881942</v>
      </c>
      <c r="K31" s="36">
        <f>SUM(K11:K30)</f>
        <v>74744188</v>
      </c>
      <c r="L31" s="37"/>
    </row>
    <row r="32" spans="1:12" s="10" customFormat="1" ht="16.5" thickBot="1" x14ac:dyDescent="0.3">
      <c r="A32" s="38" t="s">
        <v>44</v>
      </c>
      <c r="B32" s="61" t="s">
        <v>45</v>
      </c>
      <c r="C32" s="61"/>
      <c r="D32" s="61"/>
      <c r="E32" s="61"/>
      <c r="F32" s="61"/>
      <c r="G32" s="61"/>
      <c r="H32" s="61"/>
      <c r="I32" s="61"/>
      <c r="J32" s="61"/>
      <c r="K32" s="61"/>
      <c r="L32" s="61"/>
    </row>
    <row r="33" spans="1:12" s="10" customFormat="1" ht="110.25" x14ac:dyDescent="0.25">
      <c r="A33" s="12" t="s">
        <v>6</v>
      </c>
      <c r="B33" s="13" t="s">
        <v>7</v>
      </c>
      <c r="C33" s="13" t="s">
        <v>8</v>
      </c>
      <c r="D33" s="14" t="s">
        <v>9</v>
      </c>
      <c r="E33" s="15" t="s">
        <v>10</v>
      </c>
      <c r="F33" s="16" t="s">
        <v>11</v>
      </c>
      <c r="G33" s="14" t="s">
        <v>12</v>
      </c>
      <c r="H33" s="14" t="s">
        <v>13</v>
      </c>
      <c r="I33" s="14" t="s">
        <v>14</v>
      </c>
      <c r="J33" s="14" t="s">
        <v>15</v>
      </c>
      <c r="K33" s="14" t="s">
        <v>16</v>
      </c>
      <c r="L33" s="18" t="s">
        <v>17</v>
      </c>
    </row>
    <row r="34" spans="1:12" s="10" customFormat="1" ht="15.75" x14ac:dyDescent="0.25">
      <c r="A34" s="19">
        <v>1</v>
      </c>
      <c r="B34" s="20" t="s">
        <v>18</v>
      </c>
      <c r="C34" s="21"/>
      <c r="D34" s="22"/>
      <c r="E34" s="23"/>
      <c r="F34" s="24"/>
      <c r="G34" s="24"/>
      <c r="H34" s="24"/>
      <c r="I34" s="24"/>
      <c r="J34" s="24"/>
      <c r="K34" s="24"/>
      <c r="L34" s="25"/>
    </row>
    <row r="35" spans="1:12" s="10" customFormat="1" ht="47.25" x14ac:dyDescent="0.25">
      <c r="A35" s="26">
        <v>1.1000000000000001</v>
      </c>
      <c r="B35" s="21" t="s">
        <v>50</v>
      </c>
      <c r="C35" s="27" t="s">
        <v>51</v>
      </c>
      <c r="D35" s="28">
        <v>1</v>
      </c>
      <c r="E35" s="23">
        <v>61853</v>
      </c>
      <c r="F35" s="24"/>
      <c r="G35" s="24"/>
      <c r="H35" s="24">
        <v>2</v>
      </c>
      <c r="I35" s="24">
        <v>68</v>
      </c>
      <c r="J35" s="30">
        <f>G35+F35+(D35*E35)</f>
        <v>61853</v>
      </c>
      <c r="K35" s="30">
        <f>J35*I35*H35</f>
        <v>8412008</v>
      </c>
      <c r="L35" s="25"/>
    </row>
    <row r="36" spans="1:12" s="10" customFormat="1" ht="63" x14ac:dyDescent="0.25">
      <c r="A36" s="26">
        <v>1.2</v>
      </c>
      <c r="B36" s="21" t="s">
        <v>52</v>
      </c>
      <c r="C36" s="21" t="s">
        <v>53</v>
      </c>
      <c r="D36" s="28">
        <v>0</v>
      </c>
      <c r="E36" s="23">
        <v>61853</v>
      </c>
      <c r="F36" s="24"/>
      <c r="G36" s="24"/>
      <c r="H36" s="24">
        <v>2</v>
      </c>
      <c r="I36" s="24">
        <v>68</v>
      </c>
      <c r="J36" s="30">
        <f t="shared" ref="J36:J52" si="2">G36+F36+(D36*E36)</f>
        <v>0</v>
      </c>
      <c r="K36" s="30">
        <f t="shared" ref="K36:K52" si="3">J36*I36*H36</f>
        <v>0</v>
      </c>
      <c r="L36" s="25"/>
    </row>
    <row r="37" spans="1:12" s="10" customFormat="1" ht="47.25" x14ac:dyDescent="0.25">
      <c r="A37" s="26">
        <v>1.3</v>
      </c>
      <c r="B37" s="21" t="s">
        <v>54</v>
      </c>
      <c r="C37" s="21" t="s">
        <v>22</v>
      </c>
      <c r="D37" s="28">
        <v>0</v>
      </c>
      <c r="E37" s="23">
        <v>61853</v>
      </c>
      <c r="F37" s="24"/>
      <c r="G37" s="24"/>
      <c r="H37" s="24">
        <v>2</v>
      </c>
      <c r="I37" s="24">
        <v>68</v>
      </c>
      <c r="J37" s="30">
        <f t="shared" si="2"/>
        <v>0</v>
      </c>
      <c r="K37" s="30">
        <f t="shared" si="3"/>
        <v>0</v>
      </c>
      <c r="L37" s="25"/>
    </row>
    <row r="38" spans="1:12" s="10" customFormat="1" ht="63" x14ac:dyDescent="0.25">
      <c r="A38" s="31">
        <v>1.4</v>
      </c>
      <c r="B38" s="21" t="s">
        <v>55</v>
      </c>
      <c r="C38" s="21" t="s">
        <v>56</v>
      </c>
      <c r="D38" s="28">
        <v>0</v>
      </c>
      <c r="E38" s="23">
        <v>61853</v>
      </c>
      <c r="F38" s="24"/>
      <c r="G38" s="24"/>
      <c r="H38" s="24">
        <v>2</v>
      </c>
      <c r="I38" s="24">
        <v>68</v>
      </c>
      <c r="J38" s="30">
        <f t="shared" si="2"/>
        <v>0</v>
      </c>
      <c r="K38" s="30">
        <f t="shared" si="3"/>
        <v>0</v>
      </c>
      <c r="L38" s="25"/>
    </row>
    <row r="39" spans="1:12" s="10" customFormat="1" ht="63" x14ac:dyDescent="0.25">
      <c r="A39" s="31">
        <v>1.6</v>
      </c>
      <c r="B39" s="21" t="s">
        <v>46</v>
      </c>
      <c r="C39" s="21" t="s">
        <v>20</v>
      </c>
      <c r="D39" s="28">
        <v>1</v>
      </c>
      <c r="E39" s="23">
        <v>61853</v>
      </c>
      <c r="F39" s="24"/>
      <c r="G39" s="24"/>
      <c r="H39" s="24">
        <v>2</v>
      </c>
      <c r="I39" s="24">
        <v>68</v>
      </c>
      <c r="J39" s="30">
        <f t="shared" si="2"/>
        <v>61853</v>
      </c>
      <c r="K39" s="30">
        <f t="shared" si="3"/>
        <v>8412008</v>
      </c>
      <c r="L39" s="25"/>
    </row>
    <row r="40" spans="1:12" s="10" customFormat="1" ht="15.75" x14ac:dyDescent="0.25">
      <c r="A40" s="19">
        <v>2</v>
      </c>
      <c r="B40" s="20" t="s">
        <v>27</v>
      </c>
      <c r="C40" s="21" t="s">
        <v>28</v>
      </c>
      <c r="D40" s="28">
        <v>2</v>
      </c>
      <c r="E40" s="23">
        <v>61853</v>
      </c>
      <c r="F40" s="24">
        <v>0</v>
      </c>
      <c r="G40" s="24"/>
      <c r="H40" s="24">
        <v>2</v>
      </c>
      <c r="I40" s="24">
        <v>0</v>
      </c>
      <c r="J40" s="30">
        <f t="shared" si="2"/>
        <v>123706</v>
      </c>
      <c r="K40" s="30">
        <f t="shared" si="3"/>
        <v>0</v>
      </c>
      <c r="L40" s="25"/>
    </row>
    <row r="41" spans="1:12" s="10" customFormat="1" ht="31.15" customHeight="1" x14ac:dyDescent="0.25">
      <c r="A41" s="26"/>
      <c r="B41" s="21"/>
      <c r="C41" s="21" t="s">
        <v>29</v>
      </c>
      <c r="D41" s="28">
        <v>1</v>
      </c>
      <c r="E41" s="23">
        <v>61853</v>
      </c>
      <c r="F41" s="24">
        <v>0</v>
      </c>
      <c r="G41" s="24">
        <v>8000</v>
      </c>
      <c r="H41" s="24">
        <v>2</v>
      </c>
      <c r="I41" s="24">
        <v>0</v>
      </c>
      <c r="J41" s="30">
        <f t="shared" si="2"/>
        <v>69853</v>
      </c>
      <c r="K41" s="30">
        <f t="shared" si="3"/>
        <v>0</v>
      </c>
      <c r="L41" s="25" t="s">
        <v>30</v>
      </c>
    </row>
    <row r="42" spans="1:12" s="10" customFormat="1" ht="15.75" x14ac:dyDescent="0.25">
      <c r="A42" s="26"/>
      <c r="B42" s="21"/>
      <c r="C42" s="21" t="s">
        <v>31</v>
      </c>
      <c r="D42" s="28">
        <v>0.5</v>
      </c>
      <c r="E42" s="23">
        <v>61853</v>
      </c>
      <c r="F42" s="24">
        <v>0</v>
      </c>
      <c r="G42" s="24"/>
      <c r="H42" s="24">
        <v>2</v>
      </c>
      <c r="I42" s="24">
        <v>68</v>
      </c>
      <c r="J42" s="30">
        <f t="shared" si="2"/>
        <v>30926.5</v>
      </c>
      <c r="K42" s="30">
        <f t="shared" si="3"/>
        <v>4206004</v>
      </c>
      <c r="L42" s="25"/>
    </row>
    <row r="43" spans="1:12" s="10" customFormat="1" ht="15.75" x14ac:dyDescent="0.25">
      <c r="A43" s="19">
        <v>3</v>
      </c>
      <c r="B43" s="20" t="s">
        <v>32</v>
      </c>
      <c r="C43" s="21"/>
      <c r="D43" s="28">
        <v>0</v>
      </c>
      <c r="E43" s="23">
        <v>61853</v>
      </c>
      <c r="F43" s="24">
        <v>0</v>
      </c>
      <c r="G43" s="24"/>
      <c r="H43" s="24">
        <v>0</v>
      </c>
      <c r="I43" s="24">
        <v>0</v>
      </c>
      <c r="J43" s="30">
        <f t="shared" si="2"/>
        <v>0</v>
      </c>
      <c r="K43" s="30">
        <f t="shared" si="3"/>
        <v>0</v>
      </c>
      <c r="L43" s="25"/>
    </row>
    <row r="44" spans="1:12" s="10" customFormat="1" ht="15.75" x14ac:dyDescent="0.25">
      <c r="A44" s="31" t="s">
        <v>33</v>
      </c>
      <c r="B44" s="21" t="s">
        <v>34</v>
      </c>
      <c r="C44" s="21"/>
      <c r="D44" s="28">
        <v>0</v>
      </c>
      <c r="E44" s="23">
        <v>61853</v>
      </c>
      <c r="F44" s="24">
        <v>0</v>
      </c>
      <c r="G44" s="24"/>
      <c r="H44" s="24">
        <v>0</v>
      </c>
      <c r="I44" s="24">
        <v>0</v>
      </c>
      <c r="J44" s="30">
        <f t="shared" si="2"/>
        <v>0</v>
      </c>
      <c r="K44" s="30">
        <f t="shared" si="3"/>
        <v>0</v>
      </c>
      <c r="L44" s="25"/>
    </row>
    <row r="45" spans="1:12" s="10" customFormat="1" ht="15.75" x14ac:dyDescent="0.25">
      <c r="A45" s="31" t="s">
        <v>35</v>
      </c>
      <c r="B45" s="21" t="s">
        <v>36</v>
      </c>
      <c r="C45" s="21"/>
      <c r="D45" s="28">
        <v>0</v>
      </c>
      <c r="E45" s="23">
        <v>61853</v>
      </c>
      <c r="F45" s="24">
        <v>0</v>
      </c>
      <c r="G45" s="24"/>
      <c r="H45" s="24">
        <v>0</v>
      </c>
      <c r="I45" s="24">
        <v>0</v>
      </c>
      <c r="J45" s="30">
        <f t="shared" si="2"/>
        <v>0</v>
      </c>
      <c r="K45" s="30">
        <f t="shared" si="3"/>
        <v>0</v>
      </c>
      <c r="L45" s="25"/>
    </row>
    <row r="46" spans="1:12" s="10" customFormat="1" ht="15.75" x14ac:dyDescent="0.25">
      <c r="A46" s="31" t="s">
        <v>37</v>
      </c>
      <c r="B46" s="21" t="s">
        <v>38</v>
      </c>
      <c r="C46" s="21"/>
      <c r="D46" s="28">
        <v>0</v>
      </c>
      <c r="E46" s="23">
        <v>61853</v>
      </c>
      <c r="F46" s="24">
        <v>0</v>
      </c>
      <c r="G46" s="24"/>
      <c r="H46" s="24">
        <v>0</v>
      </c>
      <c r="I46" s="24">
        <v>0</v>
      </c>
      <c r="J46" s="30">
        <f t="shared" si="2"/>
        <v>0</v>
      </c>
      <c r="K46" s="30">
        <f t="shared" si="3"/>
        <v>0</v>
      </c>
      <c r="L46" s="25"/>
    </row>
    <row r="47" spans="1:12" s="10" customFormat="1" ht="47.25" x14ac:dyDescent="0.25">
      <c r="A47" s="19">
        <v>4</v>
      </c>
      <c r="B47" s="21" t="s">
        <v>39</v>
      </c>
      <c r="C47" s="21"/>
      <c r="D47" s="28">
        <v>0</v>
      </c>
      <c r="E47" s="23">
        <v>61853</v>
      </c>
      <c r="F47" s="24">
        <v>0</v>
      </c>
      <c r="G47" s="24"/>
      <c r="H47" s="24">
        <v>0</v>
      </c>
      <c r="I47" s="24">
        <v>0</v>
      </c>
      <c r="J47" s="30">
        <f t="shared" si="2"/>
        <v>0</v>
      </c>
      <c r="K47" s="30">
        <f t="shared" si="3"/>
        <v>0</v>
      </c>
      <c r="L47" s="25"/>
    </row>
    <row r="48" spans="1:12" s="10" customFormat="1" ht="15.75" x14ac:dyDescent="0.25">
      <c r="A48" s="19">
        <v>5</v>
      </c>
      <c r="B48" s="21" t="s">
        <v>40</v>
      </c>
      <c r="C48" s="21"/>
      <c r="D48" s="28">
        <v>0</v>
      </c>
      <c r="E48" s="23">
        <v>61853</v>
      </c>
      <c r="F48" s="24">
        <v>0</v>
      </c>
      <c r="G48" s="24"/>
      <c r="H48" s="24">
        <v>0</v>
      </c>
      <c r="I48" s="24">
        <v>0</v>
      </c>
      <c r="J48" s="30">
        <f t="shared" si="2"/>
        <v>0</v>
      </c>
      <c r="K48" s="30">
        <f t="shared" si="3"/>
        <v>0</v>
      </c>
      <c r="L48" s="25"/>
    </row>
    <row r="49" spans="1:12" s="10" customFormat="1" ht="15.75" x14ac:dyDescent="0.25">
      <c r="A49" s="26">
        <v>6</v>
      </c>
      <c r="B49" s="20" t="s">
        <v>41</v>
      </c>
      <c r="C49" s="21" t="s">
        <v>28</v>
      </c>
      <c r="D49" s="28">
        <v>2</v>
      </c>
      <c r="E49" s="23">
        <v>61853</v>
      </c>
      <c r="F49" s="24">
        <v>0</v>
      </c>
      <c r="G49" s="24"/>
      <c r="H49" s="24">
        <v>2</v>
      </c>
      <c r="I49" s="24">
        <v>20</v>
      </c>
      <c r="J49" s="30">
        <f t="shared" si="2"/>
        <v>123706</v>
      </c>
      <c r="K49" s="30">
        <f t="shared" si="3"/>
        <v>4948240</v>
      </c>
      <c r="L49" s="25"/>
    </row>
    <row r="50" spans="1:12" s="10" customFormat="1" ht="30.6" customHeight="1" x14ac:dyDescent="0.25">
      <c r="A50" s="32"/>
      <c r="B50" s="21"/>
      <c r="C50" s="21" t="s">
        <v>29</v>
      </c>
      <c r="D50" s="28">
        <v>1</v>
      </c>
      <c r="E50" s="23">
        <v>61853</v>
      </c>
      <c r="F50" s="24">
        <v>0</v>
      </c>
      <c r="G50" s="24">
        <v>8000</v>
      </c>
      <c r="H50" s="24">
        <v>2</v>
      </c>
      <c r="I50" s="24">
        <v>48</v>
      </c>
      <c r="J50" s="30">
        <f t="shared" si="2"/>
        <v>69853</v>
      </c>
      <c r="K50" s="30">
        <f t="shared" si="3"/>
        <v>6705888</v>
      </c>
      <c r="L50" s="25" t="s">
        <v>30</v>
      </c>
    </row>
    <row r="51" spans="1:12" s="10" customFormat="1" ht="15.75" x14ac:dyDescent="0.25">
      <c r="A51" s="32"/>
      <c r="B51" s="21"/>
      <c r="C51" s="21" t="s">
        <v>31</v>
      </c>
      <c r="D51" s="28">
        <v>0.5</v>
      </c>
      <c r="E51" s="23">
        <v>61853</v>
      </c>
      <c r="F51" s="24">
        <v>0</v>
      </c>
      <c r="G51" s="24"/>
      <c r="H51" s="24">
        <v>0</v>
      </c>
      <c r="I51" s="24">
        <v>0</v>
      </c>
      <c r="J51" s="30">
        <f t="shared" si="2"/>
        <v>30926.5</v>
      </c>
      <c r="K51" s="30">
        <f t="shared" si="3"/>
        <v>0</v>
      </c>
      <c r="L51" s="25"/>
    </row>
    <row r="52" spans="1:12" s="10" customFormat="1" ht="15.75" x14ac:dyDescent="0.25">
      <c r="A52" s="33"/>
      <c r="B52" s="21"/>
      <c r="C52" s="21" t="s">
        <v>42</v>
      </c>
      <c r="D52" s="28">
        <v>0</v>
      </c>
      <c r="E52" s="23">
        <v>61853</v>
      </c>
      <c r="F52" s="24">
        <v>0</v>
      </c>
      <c r="G52" s="24"/>
      <c r="H52" s="24">
        <v>0</v>
      </c>
      <c r="I52" s="24">
        <v>0</v>
      </c>
      <c r="J52" s="30">
        <f t="shared" si="2"/>
        <v>0</v>
      </c>
      <c r="K52" s="30">
        <f t="shared" si="3"/>
        <v>0</v>
      </c>
      <c r="L52" s="25"/>
    </row>
    <row r="53" spans="1:12" s="10" customFormat="1" ht="16.5" thickBot="1" x14ac:dyDescent="0.3">
      <c r="A53" s="34"/>
      <c r="B53" s="59" t="s">
        <v>43</v>
      </c>
      <c r="C53" s="60"/>
      <c r="D53" s="35"/>
      <c r="E53" s="36"/>
      <c r="F53" s="36">
        <f>SUM(F34:F47)</f>
        <v>0</v>
      </c>
      <c r="G53" s="36">
        <f>SUM(G34:G52)</f>
        <v>16000</v>
      </c>
      <c r="H53" s="36"/>
      <c r="I53" s="36"/>
      <c r="J53" s="36">
        <f>SUM(J34:J52)</f>
        <v>572677</v>
      </c>
      <c r="K53" s="36">
        <f>SUM(K34:K52)</f>
        <v>32684148</v>
      </c>
      <c r="L53" s="37"/>
    </row>
    <row r="54" spans="1:12" s="10" customFormat="1" ht="15.75" x14ac:dyDescent="0.25">
      <c r="A54" s="39"/>
      <c r="B54" s="40"/>
      <c r="C54" s="40"/>
      <c r="D54" s="41"/>
      <c r="E54" s="42"/>
      <c r="F54" s="42"/>
      <c r="G54" s="42"/>
      <c r="H54" s="43"/>
      <c r="I54" s="42"/>
      <c r="J54" s="42"/>
      <c r="K54" s="42"/>
      <c r="L54" s="42"/>
    </row>
    <row r="55" spans="1:12" s="10" customFormat="1" ht="15.75" x14ac:dyDescent="0.25">
      <c r="A55" s="8" t="s">
        <v>47</v>
      </c>
      <c r="B55" s="58" t="s">
        <v>48</v>
      </c>
      <c r="C55" s="58"/>
      <c r="D55" s="58"/>
      <c r="E55" s="58"/>
      <c r="F55" s="58"/>
      <c r="G55" s="58"/>
      <c r="H55" s="58"/>
      <c r="I55" s="58"/>
      <c r="J55" s="58"/>
      <c r="K55" s="58"/>
      <c r="L55" s="58"/>
    </row>
    <row r="56" spans="1:12" s="45" customFormat="1" ht="15.75" x14ac:dyDescent="0.25">
      <c r="A56" s="44"/>
      <c r="B56" s="44"/>
      <c r="C56" s="44"/>
      <c r="D56" s="44"/>
      <c r="E56" s="44"/>
      <c r="F56" s="44"/>
      <c r="G56" s="44"/>
      <c r="H56" s="44"/>
      <c r="I56" s="44"/>
      <c r="J56" s="44"/>
      <c r="K56" s="44"/>
      <c r="L56" s="44"/>
    </row>
    <row r="57" spans="1:12" s="45" customFormat="1" ht="15.75" x14ac:dyDescent="0.25">
      <c r="A57" s="44"/>
      <c r="B57" s="44"/>
      <c r="C57" s="44"/>
      <c r="D57" s="44"/>
      <c r="E57" s="44"/>
      <c r="F57" s="44"/>
      <c r="G57" s="44"/>
      <c r="H57" s="44"/>
      <c r="I57" s="44"/>
      <c r="J57" s="44"/>
      <c r="K57" s="44"/>
      <c r="L57" s="44"/>
    </row>
    <row r="58" spans="1:12" s="45" customFormat="1" ht="15.75" x14ac:dyDescent="0.25">
      <c r="A58" s="44"/>
      <c r="B58" s="44"/>
      <c r="C58" s="44"/>
      <c r="D58" s="44"/>
      <c r="E58" s="44"/>
      <c r="F58" s="44"/>
      <c r="G58" s="44"/>
      <c r="H58" s="44"/>
      <c r="I58" s="44"/>
      <c r="J58" s="44"/>
      <c r="K58" s="44"/>
      <c r="L58" s="44"/>
    </row>
    <row r="59" spans="1:12" s="45" customFormat="1" ht="15.75" x14ac:dyDescent="0.25">
      <c r="A59" s="44"/>
      <c r="B59" s="44"/>
      <c r="C59" s="44"/>
      <c r="D59" s="44"/>
      <c r="E59" s="44"/>
      <c r="F59" s="44"/>
      <c r="G59" s="44"/>
      <c r="H59" s="44"/>
      <c r="I59" s="44"/>
      <c r="J59" s="44"/>
      <c r="K59" s="44"/>
      <c r="L59" s="44"/>
    </row>
    <row r="60" spans="1:12" s="45" customFormat="1" ht="15.75" x14ac:dyDescent="0.25">
      <c r="A60" s="44"/>
      <c r="B60" s="44"/>
      <c r="C60" s="44"/>
      <c r="D60" s="44"/>
      <c r="E60" s="44"/>
      <c r="F60" s="44"/>
      <c r="G60" s="44"/>
      <c r="H60" s="44"/>
      <c r="I60" s="44"/>
      <c r="J60" s="44"/>
      <c r="K60" s="44"/>
      <c r="L60" s="44"/>
    </row>
    <row r="61" spans="1:12" s="45" customFormat="1" ht="15.75" x14ac:dyDescent="0.25">
      <c r="A61" s="44"/>
      <c r="B61" s="44"/>
      <c r="C61" s="44"/>
      <c r="D61" s="44"/>
      <c r="E61" s="44"/>
      <c r="F61" s="44"/>
      <c r="G61" s="44"/>
      <c r="H61" s="44"/>
      <c r="I61" s="44"/>
      <c r="J61" s="44"/>
      <c r="K61" s="44"/>
      <c r="L61" s="44"/>
    </row>
    <row r="62" spans="1:12" s="45" customFormat="1" ht="15.75" x14ac:dyDescent="0.25">
      <c r="A62" s="44"/>
      <c r="B62" s="44"/>
      <c r="C62" s="44"/>
      <c r="D62" s="44"/>
      <c r="E62" s="44"/>
      <c r="F62" s="44"/>
      <c r="G62" s="44"/>
      <c r="H62" s="44"/>
      <c r="I62" s="44"/>
      <c r="J62" s="44"/>
      <c r="K62" s="44"/>
      <c r="L62" s="44"/>
    </row>
    <row r="63" spans="1:12" s="45" customFormat="1" ht="15.75" x14ac:dyDescent="0.25">
      <c r="A63" s="44"/>
      <c r="B63" s="44"/>
      <c r="C63" s="44"/>
      <c r="D63" s="44"/>
      <c r="E63" s="44"/>
      <c r="F63" s="44"/>
      <c r="G63" s="44"/>
      <c r="H63" s="44"/>
      <c r="I63" s="44"/>
      <c r="J63" s="44"/>
      <c r="K63" s="44"/>
      <c r="L63" s="44"/>
    </row>
    <row r="64" spans="1:12" s="45" customFormat="1" ht="15.75" x14ac:dyDescent="0.25">
      <c r="A64" s="44"/>
      <c r="B64" s="44"/>
      <c r="C64" s="44"/>
      <c r="D64" s="44"/>
      <c r="E64" s="44"/>
      <c r="F64" s="44"/>
      <c r="G64" s="44"/>
      <c r="H64" s="44"/>
      <c r="I64" s="44"/>
      <c r="J64" s="44"/>
      <c r="K64" s="44"/>
      <c r="L64" s="44"/>
    </row>
    <row r="65" spans="1:12" s="45" customFormat="1" ht="15.75" x14ac:dyDescent="0.25">
      <c r="A65" s="44"/>
      <c r="B65" s="44"/>
      <c r="C65" s="44"/>
      <c r="D65" s="44"/>
      <c r="E65" s="44"/>
      <c r="F65" s="44"/>
      <c r="G65" s="44"/>
      <c r="H65" s="44"/>
      <c r="I65" s="44"/>
      <c r="J65" s="44"/>
      <c r="K65" s="44"/>
      <c r="L65" s="44"/>
    </row>
    <row r="66" spans="1:12" s="45" customFormat="1" ht="15.75" x14ac:dyDescent="0.25">
      <c r="A66" s="44"/>
      <c r="B66" s="44"/>
      <c r="C66" s="44"/>
      <c r="D66" s="44"/>
      <c r="E66" s="44"/>
      <c r="F66" s="44"/>
      <c r="G66" s="44"/>
      <c r="H66" s="44"/>
      <c r="I66" s="44"/>
      <c r="J66" s="44"/>
      <c r="K66" s="44"/>
      <c r="L66" s="44"/>
    </row>
    <row r="67" spans="1:12" s="45" customFormat="1" ht="15.75" x14ac:dyDescent="0.25">
      <c r="A67" s="44"/>
      <c r="B67" s="44"/>
      <c r="C67" s="44"/>
      <c r="D67" s="44"/>
      <c r="E67" s="44"/>
      <c r="F67" s="44"/>
      <c r="G67" s="44"/>
      <c r="H67" s="44"/>
      <c r="I67" s="44"/>
      <c r="J67" s="44"/>
      <c r="K67" s="44"/>
      <c r="L67" s="44"/>
    </row>
    <row r="68" spans="1:12" s="45" customFormat="1" ht="15.75" x14ac:dyDescent="0.25">
      <c r="A68" s="44"/>
      <c r="B68" s="44"/>
      <c r="C68" s="44"/>
      <c r="D68" s="44"/>
      <c r="E68" s="44"/>
      <c r="F68" s="44"/>
      <c r="G68" s="44"/>
      <c r="H68" s="44"/>
      <c r="I68" s="44"/>
      <c r="J68" s="44"/>
      <c r="K68" s="44"/>
      <c r="L68" s="44"/>
    </row>
    <row r="69" spans="1:12" s="45" customFormat="1" ht="15.75" x14ac:dyDescent="0.25">
      <c r="A69" s="44"/>
      <c r="B69" s="44"/>
      <c r="C69" s="44"/>
      <c r="D69" s="44"/>
      <c r="E69" s="44"/>
      <c r="F69" s="44"/>
      <c r="G69" s="44"/>
      <c r="H69" s="44"/>
      <c r="I69" s="44"/>
      <c r="J69" s="44"/>
      <c r="K69" s="44"/>
      <c r="L69" s="44"/>
    </row>
    <row r="70" spans="1:12" s="45" customFormat="1" ht="15.75" x14ac:dyDescent="0.25">
      <c r="A70" s="44"/>
      <c r="B70" s="44"/>
      <c r="C70" s="44"/>
      <c r="D70" s="44"/>
      <c r="E70" s="44"/>
      <c r="F70" s="44"/>
      <c r="G70" s="44"/>
      <c r="H70" s="44"/>
      <c r="I70" s="44"/>
      <c r="J70" s="44"/>
      <c r="K70" s="44"/>
      <c r="L70" s="44"/>
    </row>
    <row r="71" spans="1:12" s="45" customFormat="1" ht="15.75" x14ac:dyDescent="0.25">
      <c r="A71" s="44"/>
      <c r="B71" s="44"/>
      <c r="C71" s="44"/>
      <c r="D71" s="44"/>
      <c r="E71" s="44"/>
      <c r="F71" s="44"/>
      <c r="G71" s="44"/>
      <c r="H71" s="44"/>
      <c r="I71" s="44"/>
      <c r="J71" s="44"/>
      <c r="K71" s="44"/>
      <c r="L71" s="44"/>
    </row>
    <row r="72" spans="1:12" s="45" customFormat="1" ht="15.75" x14ac:dyDescent="0.25">
      <c r="A72" s="44"/>
      <c r="B72" s="44"/>
      <c r="C72" s="44"/>
      <c r="D72" s="44"/>
      <c r="E72" s="44"/>
      <c r="F72" s="44"/>
      <c r="G72" s="44"/>
      <c r="H72" s="44"/>
      <c r="I72" s="44"/>
      <c r="J72" s="44"/>
      <c r="K72" s="44"/>
      <c r="L72" s="44"/>
    </row>
    <row r="73" spans="1:12" s="45" customFormat="1" ht="15.75" x14ac:dyDescent="0.25">
      <c r="A73" s="44"/>
      <c r="B73" s="44"/>
      <c r="C73" s="44"/>
      <c r="D73" s="44"/>
      <c r="E73" s="44"/>
      <c r="F73" s="44"/>
      <c r="G73" s="44"/>
      <c r="H73" s="44"/>
      <c r="I73" s="44"/>
      <c r="J73" s="44"/>
      <c r="K73" s="46"/>
      <c r="L73" s="46"/>
    </row>
    <row r="74" spans="1:12" s="45" customFormat="1" ht="15.75" x14ac:dyDescent="0.25">
      <c r="A74" s="44"/>
      <c r="B74" s="44"/>
      <c r="C74" s="44"/>
      <c r="D74" s="44"/>
      <c r="E74" s="44"/>
      <c r="F74" s="44"/>
      <c r="G74" s="44"/>
      <c r="H74" s="44"/>
      <c r="I74" s="44"/>
      <c r="J74" s="44"/>
      <c r="K74" s="46"/>
      <c r="L74" s="46"/>
    </row>
    <row r="75" spans="1:12" s="45" customFormat="1" ht="15.75" x14ac:dyDescent="0.25">
      <c r="A75" s="44"/>
      <c r="B75" s="44"/>
      <c r="C75" s="44"/>
      <c r="D75" s="44"/>
      <c r="E75" s="44"/>
      <c r="F75" s="44"/>
      <c r="G75" s="44"/>
      <c r="H75" s="44"/>
      <c r="I75" s="44"/>
      <c r="J75" s="44"/>
      <c r="K75" s="46"/>
      <c r="L75" s="46"/>
    </row>
    <row r="76" spans="1:12" s="45" customFormat="1" ht="15.75" x14ac:dyDescent="0.25">
      <c r="A76" s="44"/>
      <c r="B76" s="44"/>
      <c r="C76" s="44"/>
      <c r="D76" s="44"/>
      <c r="E76" s="44"/>
      <c r="F76" s="44"/>
      <c r="G76" s="44"/>
      <c r="H76" s="44"/>
      <c r="I76" s="44"/>
      <c r="J76" s="44"/>
      <c r="K76" s="46"/>
      <c r="L76" s="46"/>
    </row>
    <row r="77" spans="1:12" s="45" customFormat="1" ht="15.75" x14ac:dyDescent="0.25">
      <c r="A77" s="44"/>
      <c r="B77" s="44"/>
      <c r="C77" s="44"/>
      <c r="D77" s="44"/>
      <c r="E77" s="44"/>
      <c r="F77" s="44"/>
      <c r="G77" s="44"/>
      <c r="H77" s="44"/>
      <c r="I77" s="44"/>
      <c r="J77" s="44"/>
      <c r="K77" s="46"/>
      <c r="L77" s="46"/>
    </row>
    <row r="78" spans="1:12" s="45" customFormat="1" ht="15.75" x14ac:dyDescent="0.25">
      <c r="A78" s="44"/>
      <c r="B78" s="44"/>
      <c r="C78" s="44"/>
      <c r="D78" s="44"/>
      <c r="E78" s="44"/>
      <c r="F78" s="44"/>
      <c r="G78" s="44"/>
      <c r="H78" s="44"/>
      <c r="I78" s="44"/>
      <c r="J78" s="44"/>
      <c r="K78" s="46"/>
      <c r="L78" s="46"/>
    </row>
    <row r="79" spans="1:12" s="45" customFormat="1" ht="15.75" x14ac:dyDescent="0.25">
      <c r="A79" s="44"/>
      <c r="B79" s="44"/>
      <c r="C79" s="44"/>
      <c r="D79" s="44"/>
      <c r="E79" s="44"/>
      <c r="F79" s="44"/>
      <c r="G79" s="44"/>
      <c r="H79" s="44"/>
      <c r="I79" s="44"/>
      <c r="J79" s="44"/>
      <c r="K79" s="46"/>
      <c r="L79" s="46"/>
    </row>
    <row r="80" spans="1:12" s="45" customFormat="1" ht="15.75" x14ac:dyDescent="0.25">
      <c r="A80" s="44"/>
      <c r="B80" s="44"/>
      <c r="C80" s="44"/>
      <c r="D80" s="44"/>
      <c r="E80" s="44"/>
      <c r="F80" s="44"/>
      <c r="G80" s="44"/>
      <c r="H80" s="44"/>
      <c r="I80" s="44"/>
      <c r="J80" s="44"/>
      <c r="K80" s="46"/>
      <c r="L80" s="46"/>
    </row>
    <row r="81" spans="1:12" s="45" customFormat="1" ht="15.75" x14ac:dyDescent="0.25">
      <c r="A81" s="44"/>
      <c r="B81" s="44"/>
      <c r="C81" s="44"/>
      <c r="D81" s="44"/>
      <c r="E81" s="44"/>
      <c r="F81" s="44"/>
      <c r="G81" s="44"/>
      <c r="H81" s="44"/>
      <c r="I81" s="44"/>
      <c r="J81" s="44"/>
      <c r="K81" s="46"/>
      <c r="L81" s="46"/>
    </row>
    <row r="82" spans="1:12" s="45" customFormat="1" ht="15.75" x14ac:dyDescent="0.25">
      <c r="A82" s="44"/>
      <c r="B82" s="44"/>
      <c r="C82" s="44"/>
      <c r="D82" s="44"/>
      <c r="E82" s="44"/>
      <c r="F82" s="44"/>
      <c r="G82" s="44"/>
      <c r="H82" s="44"/>
      <c r="I82" s="44"/>
      <c r="J82" s="44"/>
      <c r="K82" s="47"/>
      <c r="L82" s="47"/>
    </row>
    <row r="83" spans="1:12" s="45" customFormat="1" ht="15.75" x14ac:dyDescent="0.25">
      <c r="A83" s="44"/>
      <c r="B83" s="44"/>
      <c r="C83" s="44"/>
      <c r="D83" s="44"/>
      <c r="E83" s="44"/>
      <c r="F83" s="44"/>
      <c r="G83" s="44"/>
      <c r="H83" s="44"/>
      <c r="I83" s="44"/>
      <c r="J83" s="44"/>
      <c r="K83" s="48">
        <f>$K$31</f>
        <v>74744188</v>
      </c>
      <c r="L83" s="47"/>
    </row>
    <row r="84" spans="1:12" s="45" customFormat="1" ht="15.75" x14ac:dyDescent="0.25">
      <c r="A84" s="44"/>
      <c r="B84" s="44"/>
      <c r="C84" s="44"/>
      <c r="D84" s="44"/>
      <c r="E84" s="44"/>
      <c r="F84" s="44"/>
      <c r="G84" s="44"/>
      <c r="H84" s="44"/>
      <c r="I84" s="44"/>
      <c r="J84" s="44"/>
      <c r="K84" s="48">
        <f>$K$53</f>
        <v>32684148</v>
      </c>
      <c r="L84" s="49"/>
    </row>
    <row r="85" spans="1:12" s="45" customFormat="1" ht="15.75" x14ac:dyDescent="0.25">
      <c r="A85" s="44"/>
      <c r="B85" s="44"/>
      <c r="C85" s="44"/>
      <c r="D85" s="44"/>
      <c r="E85" s="44"/>
      <c r="F85" s="44"/>
      <c r="G85" s="44"/>
      <c r="H85" s="44"/>
      <c r="I85" s="44"/>
      <c r="J85" s="44"/>
      <c r="K85" s="48">
        <f>K83-K84</f>
        <v>42060040</v>
      </c>
      <c r="L85" s="49">
        <f>K85/K83*100%</f>
        <v>0.56271987328299022</v>
      </c>
    </row>
    <row r="86" spans="1:12" s="45" customFormat="1" ht="15.75" x14ac:dyDescent="0.25">
      <c r="A86" s="44"/>
      <c r="B86" s="44"/>
      <c r="C86" s="44"/>
      <c r="D86" s="44"/>
      <c r="E86" s="44"/>
      <c r="F86" s="44"/>
      <c r="G86" s="44"/>
      <c r="H86" s="44"/>
      <c r="I86" s="44"/>
      <c r="J86" s="44"/>
      <c r="K86" s="47"/>
      <c r="L86" s="49">
        <f>K84/K83*100%</f>
        <v>0.43728012671700978</v>
      </c>
    </row>
    <row r="87" spans="1:12" s="45" customFormat="1" ht="15.75" x14ac:dyDescent="0.25">
      <c r="A87" s="44"/>
      <c r="B87" s="50" t="s">
        <v>49</v>
      </c>
      <c r="C87" s="44"/>
      <c r="D87" s="44"/>
      <c r="E87" s="44"/>
      <c r="F87" s="44"/>
      <c r="G87" s="44"/>
      <c r="H87" s="44"/>
      <c r="I87" s="44"/>
      <c r="J87" s="44"/>
      <c r="K87" s="44"/>
      <c r="L87" s="44"/>
    </row>
    <row r="88" spans="1:12" s="10" customFormat="1" ht="15.75" x14ac:dyDescent="0.25">
      <c r="A88" s="51"/>
      <c r="B88" s="52"/>
      <c r="C88" s="53"/>
      <c r="D88" s="53"/>
      <c r="E88" s="53"/>
      <c r="F88" s="53"/>
      <c r="G88" s="9"/>
      <c r="H88" s="9"/>
      <c r="I88" s="9"/>
      <c r="J88" s="9"/>
      <c r="K88" s="9"/>
      <c r="L88" s="9"/>
    </row>
  </sheetData>
  <sheetProtection selectLockedCells="1" selectUnlockedCells="1"/>
  <mergeCells count="11">
    <mergeCell ref="B8:K8"/>
    <mergeCell ref="B31:C31"/>
    <mergeCell ref="B32:L32"/>
    <mergeCell ref="B53:C53"/>
    <mergeCell ref="B55:L55"/>
    <mergeCell ref="B7:K7"/>
    <mergeCell ref="B1:K1"/>
    <mergeCell ref="B2:K2"/>
    <mergeCell ref="B4:C5"/>
    <mergeCell ref="I4:K5"/>
    <mergeCell ref="B6:K6"/>
  </mergeCells>
  <printOptions horizontalCentered="1" verticalCentered="1"/>
  <pageMargins left="0.196850393700787" right="0.23622047244094499" top="0.27559055118110198" bottom="0.31496062992126" header="0.27559055118110198" footer="0.31496062992126"/>
  <pageSetup paperSize="9" orientation="landscape" r:id="rId1"/>
  <headerFooter>
    <oddFooter xml:space="preserve">&amp;R&amp;".VnTime,Regular"&amp;14&amp;P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090E-40A8-4019-A708-C5A6CD6DA4DE}">
  <dimension ref="A1:L90"/>
  <sheetViews>
    <sheetView zoomScaleNormal="100" zoomScaleSheetLayoutView="90" workbookViewId="0">
      <selection activeCell="L74" sqref="L74"/>
    </sheetView>
  </sheetViews>
  <sheetFormatPr defaultRowHeight="15" x14ac:dyDescent="0.25"/>
  <cols>
    <col min="1" max="1" width="6.85546875" style="1" customWidth="1"/>
    <col min="2" max="2" width="28" style="2" customWidth="1"/>
    <col min="3" max="3" width="18.28515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1.7109375" style="2" customWidth="1"/>
    <col min="11" max="11" width="12.7109375" style="2" customWidth="1"/>
    <col min="12" max="12" width="14.28515625" style="2" customWidth="1"/>
    <col min="13" max="256" width="9.140625" style="3"/>
    <col min="257" max="257" width="6.85546875" style="3" customWidth="1"/>
    <col min="258" max="258" width="23.42578125" style="3" customWidth="1"/>
    <col min="259" max="259" width="18.28515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3.42578125" style="3" customWidth="1"/>
    <col min="515" max="515" width="18.28515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3.42578125" style="3" customWidth="1"/>
    <col min="771" max="771" width="18.28515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3.42578125" style="3" customWidth="1"/>
    <col min="1027" max="1027" width="18.28515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3.42578125" style="3" customWidth="1"/>
    <col min="1283" max="1283" width="18.28515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3.42578125" style="3" customWidth="1"/>
    <col min="1539" max="1539" width="18.28515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3.42578125" style="3" customWidth="1"/>
    <col min="1795" max="1795" width="18.28515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3.42578125" style="3" customWidth="1"/>
    <col min="2051" max="2051" width="18.28515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3.42578125" style="3" customWidth="1"/>
    <col min="2307" max="2307" width="18.28515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3.42578125" style="3" customWidth="1"/>
    <col min="2563" max="2563" width="18.28515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3.42578125" style="3" customWidth="1"/>
    <col min="2819" max="2819" width="18.28515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3.42578125" style="3" customWidth="1"/>
    <col min="3075" max="3075" width="18.28515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3.42578125" style="3" customWidth="1"/>
    <col min="3331" max="3331" width="18.28515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3.42578125" style="3" customWidth="1"/>
    <col min="3587" max="3587" width="18.28515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3.42578125" style="3" customWidth="1"/>
    <col min="3843" max="3843" width="18.28515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3.42578125" style="3" customWidth="1"/>
    <col min="4099" max="4099" width="18.28515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3.42578125" style="3" customWidth="1"/>
    <col min="4355" max="4355" width="18.28515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3.42578125" style="3" customWidth="1"/>
    <col min="4611" max="4611" width="18.28515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3.42578125" style="3" customWidth="1"/>
    <col min="4867" max="4867" width="18.28515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3.42578125" style="3" customWidth="1"/>
    <col min="5123" max="5123" width="18.28515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3.42578125" style="3" customWidth="1"/>
    <col min="5379" max="5379" width="18.28515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3.42578125" style="3" customWidth="1"/>
    <col min="5635" max="5635" width="18.28515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3.42578125" style="3" customWidth="1"/>
    <col min="5891" max="5891" width="18.28515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3.42578125" style="3" customWidth="1"/>
    <col min="6147" max="6147" width="18.28515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3.42578125" style="3" customWidth="1"/>
    <col min="6403" max="6403" width="18.28515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3.42578125" style="3" customWidth="1"/>
    <col min="6659" max="6659" width="18.28515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3.42578125" style="3" customWidth="1"/>
    <col min="6915" max="6915" width="18.28515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3.42578125" style="3" customWidth="1"/>
    <col min="7171" max="7171" width="18.28515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3.42578125" style="3" customWidth="1"/>
    <col min="7427" max="7427" width="18.28515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3.42578125" style="3" customWidth="1"/>
    <col min="7683" max="7683" width="18.28515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3.42578125" style="3" customWidth="1"/>
    <col min="7939" max="7939" width="18.28515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3.42578125" style="3" customWidth="1"/>
    <col min="8195" max="8195" width="18.28515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3.42578125" style="3" customWidth="1"/>
    <col min="8451" max="8451" width="18.28515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3.42578125" style="3" customWidth="1"/>
    <col min="8707" max="8707" width="18.28515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3.42578125" style="3" customWidth="1"/>
    <col min="8963" max="8963" width="18.28515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3.42578125" style="3" customWidth="1"/>
    <col min="9219" max="9219" width="18.28515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3.42578125" style="3" customWidth="1"/>
    <col min="9475" max="9475" width="18.28515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3.42578125" style="3" customWidth="1"/>
    <col min="9731" max="9731" width="18.28515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3.42578125" style="3" customWidth="1"/>
    <col min="9987" max="9987" width="18.28515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3.42578125" style="3" customWidth="1"/>
    <col min="10243" max="10243" width="18.28515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3.42578125" style="3" customWidth="1"/>
    <col min="10499" max="10499" width="18.28515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3.42578125" style="3" customWidth="1"/>
    <col min="10755" max="10755" width="18.28515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3.42578125" style="3" customWidth="1"/>
    <col min="11011" max="11011" width="18.28515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3.42578125" style="3" customWidth="1"/>
    <col min="11267" max="11267" width="18.28515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3.42578125" style="3" customWidth="1"/>
    <col min="11523" max="11523" width="18.28515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3.42578125" style="3" customWidth="1"/>
    <col min="11779" max="11779" width="18.28515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3.42578125" style="3" customWidth="1"/>
    <col min="12035" max="12035" width="18.28515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3.42578125" style="3" customWidth="1"/>
    <col min="12291" max="12291" width="18.28515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3.42578125" style="3" customWidth="1"/>
    <col min="12547" max="12547" width="18.28515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3.42578125" style="3" customWidth="1"/>
    <col min="12803" max="12803" width="18.28515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3.42578125" style="3" customWidth="1"/>
    <col min="13059" max="13059" width="18.28515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3.42578125" style="3" customWidth="1"/>
    <col min="13315" max="13315" width="18.28515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3.42578125" style="3" customWidth="1"/>
    <col min="13571" max="13571" width="18.28515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3.42578125" style="3" customWidth="1"/>
    <col min="13827" max="13827" width="18.28515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3.42578125" style="3" customWidth="1"/>
    <col min="14083" max="14083" width="18.28515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3.42578125" style="3" customWidth="1"/>
    <col min="14339" max="14339" width="18.28515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3.42578125" style="3" customWidth="1"/>
    <col min="14595" max="14595" width="18.28515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3.42578125" style="3" customWidth="1"/>
    <col min="14851" max="14851" width="18.28515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3.42578125" style="3" customWidth="1"/>
    <col min="15107" max="15107" width="18.28515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3.42578125" style="3" customWidth="1"/>
    <col min="15363" max="15363" width="18.28515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3.42578125" style="3" customWidth="1"/>
    <col min="15619" max="15619" width="18.28515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3.42578125" style="3" customWidth="1"/>
    <col min="15875" max="15875" width="18.28515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3.42578125" style="3" customWidth="1"/>
    <col min="16131" max="16131" width="18.28515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55"/>
      <c r="C1" s="55"/>
      <c r="D1" s="55"/>
      <c r="E1" s="55"/>
      <c r="F1" s="55"/>
      <c r="G1" s="55"/>
      <c r="H1" s="55"/>
      <c r="I1" s="55"/>
      <c r="J1" s="55"/>
      <c r="K1" s="55"/>
    </row>
    <row r="2" spans="1:12" ht="15.75" x14ac:dyDescent="0.25">
      <c r="B2" s="55" t="s">
        <v>0</v>
      </c>
      <c r="C2" s="55"/>
      <c r="D2" s="55"/>
      <c r="E2" s="55"/>
      <c r="F2" s="55"/>
      <c r="G2" s="55"/>
      <c r="H2" s="55"/>
      <c r="I2" s="55"/>
      <c r="J2" s="55"/>
      <c r="K2" s="55"/>
    </row>
    <row r="3" spans="1:12" ht="6.75" customHeight="1" x14ac:dyDescent="0.25">
      <c r="B3" s="4"/>
    </row>
    <row r="4" spans="1:12" ht="15.75" x14ac:dyDescent="0.25">
      <c r="B4" s="56" t="s">
        <v>1</v>
      </c>
      <c r="C4" s="56"/>
      <c r="I4" s="57"/>
      <c r="J4" s="57"/>
      <c r="K4" s="57"/>
      <c r="L4" s="7"/>
    </row>
    <row r="5" spans="1:12" ht="7.5" customHeight="1" x14ac:dyDescent="0.25">
      <c r="B5" s="56"/>
      <c r="C5" s="56"/>
      <c r="I5" s="57"/>
      <c r="J5" s="57"/>
      <c r="K5" s="57"/>
      <c r="L5" s="7"/>
    </row>
    <row r="6" spans="1:12" ht="15.75" x14ac:dyDescent="0.25">
      <c r="B6" s="55" t="s">
        <v>2</v>
      </c>
      <c r="C6" s="55"/>
      <c r="D6" s="55"/>
      <c r="E6" s="55"/>
      <c r="F6" s="55"/>
      <c r="G6" s="55"/>
      <c r="H6" s="55"/>
      <c r="I6" s="55"/>
      <c r="J6" s="55"/>
      <c r="K6" s="55"/>
    </row>
    <row r="7" spans="1:12" s="10" customFormat="1" ht="15.75" x14ac:dyDescent="0.25">
      <c r="A7" s="8"/>
      <c r="B7" s="54" t="s">
        <v>67</v>
      </c>
      <c r="C7" s="54"/>
      <c r="D7" s="54"/>
      <c r="E7" s="54"/>
      <c r="F7" s="54"/>
      <c r="G7" s="54"/>
      <c r="H7" s="54"/>
      <c r="I7" s="54"/>
      <c r="J7" s="54"/>
      <c r="K7" s="54"/>
      <c r="L7" s="9"/>
    </row>
    <row r="8" spans="1:12" s="10" customFormat="1" ht="15.75" x14ac:dyDescent="0.25">
      <c r="A8" s="8" t="s">
        <v>4</v>
      </c>
      <c r="B8" s="58" t="s">
        <v>66</v>
      </c>
      <c r="C8" s="58"/>
      <c r="D8" s="58"/>
      <c r="E8" s="58"/>
      <c r="F8" s="58"/>
      <c r="G8" s="58"/>
      <c r="H8" s="58"/>
      <c r="I8" s="58"/>
      <c r="J8" s="58"/>
      <c r="K8" s="58"/>
      <c r="L8" s="9"/>
    </row>
    <row r="9" spans="1:12" s="10" customFormat="1" ht="8.25" customHeight="1" thickBot="1" x14ac:dyDescent="0.3">
      <c r="A9" s="8"/>
      <c r="B9" s="11"/>
      <c r="C9" s="11"/>
      <c r="D9" s="11"/>
      <c r="E9" s="11"/>
      <c r="F9" s="11"/>
      <c r="G9" s="11"/>
      <c r="H9" s="11"/>
      <c r="I9" s="11"/>
      <c r="J9" s="11"/>
      <c r="K9" s="11"/>
      <c r="L9" s="9"/>
    </row>
    <row r="10" spans="1:12" s="10" customFormat="1" ht="110.25" x14ac:dyDescent="0.25">
      <c r="A10" s="12" t="s">
        <v>6</v>
      </c>
      <c r="B10" s="13" t="s">
        <v>7</v>
      </c>
      <c r="C10" s="13" t="s">
        <v>8</v>
      </c>
      <c r="D10" s="14" t="s">
        <v>9</v>
      </c>
      <c r="E10" s="15" t="s">
        <v>10</v>
      </c>
      <c r="F10" s="16" t="s">
        <v>11</v>
      </c>
      <c r="G10" s="14" t="s">
        <v>12</v>
      </c>
      <c r="H10" s="14" t="s">
        <v>13</v>
      </c>
      <c r="I10" s="14" t="s">
        <v>14</v>
      </c>
      <c r="J10" s="17" t="s">
        <v>15</v>
      </c>
      <c r="K10" s="17" t="s">
        <v>16</v>
      </c>
      <c r="L10" s="18" t="s">
        <v>17</v>
      </c>
    </row>
    <row r="11" spans="1:12" s="10" customFormat="1" ht="15.75" x14ac:dyDescent="0.25">
      <c r="A11" s="19">
        <v>1</v>
      </c>
      <c r="B11" s="20" t="s">
        <v>18</v>
      </c>
      <c r="C11" s="21"/>
      <c r="D11" s="22"/>
      <c r="E11" s="23"/>
      <c r="F11" s="24"/>
      <c r="G11" s="24"/>
      <c r="H11" s="24"/>
      <c r="I11" s="24"/>
      <c r="J11" s="24"/>
      <c r="K11" s="24"/>
      <c r="L11" s="25"/>
    </row>
    <row r="12" spans="1:12" s="10" customFormat="1" ht="63" x14ac:dyDescent="0.25">
      <c r="A12" s="26">
        <v>1.1000000000000001</v>
      </c>
      <c r="B12" s="21" t="s">
        <v>65</v>
      </c>
      <c r="C12" s="27" t="s">
        <v>20</v>
      </c>
      <c r="D12" s="28">
        <v>0.5</v>
      </c>
      <c r="E12" s="23">
        <v>61853</v>
      </c>
      <c r="F12" s="24"/>
      <c r="G12" s="24"/>
      <c r="H12" s="24">
        <v>2</v>
      </c>
      <c r="I12" s="24">
        <v>20</v>
      </c>
      <c r="J12" s="30">
        <f>G12+F12+(D12*E12)</f>
        <v>30926.5</v>
      </c>
      <c r="K12" s="30">
        <f>J12*I12*H12</f>
        <v>1237060</v>
      </c>
      <c r="L12" s="25"/>
    </row>
    <row r="13" spans="1:12" s="10" customFormat="1" ht="47.25" x14ac:dyDescent="0.25">
      <c r="A13" s="26">
        <v>1.2</v>
      </c>
      <c r="B13" s="21" t="s">
        <v>64</v>
      </c>
      <c r="C13" s="21" t="s">
        <v>22</v>
      </c>
      <c r="D13" s="28">
        <v>2</v>
      </c>
      <c r="E13" s="23">
        <v>61853</v>
      </c>
      <c r="F13" s="24"/>
      <c r="G13" s="24"/>
      <c r="H13" s="24">
        <v>2</v>
      </c>
      <c r="I13" s="24">
        <v>20</v>
      </c>
      <c r="J13" s="30">
        <f>G13+F13+(D13*E13)</f>
        <v>123706</v>
      </c>
      <c r="K13" s="30">
        <f>J13*I13*H13</f>
        <v>4948240</v>
      </c>
      <c r="L13" s="25"/>
    </row>
    <row r="14" spans="1:12" s="10" customFormat="1" ht="126" x14ac:dyDescent="0.25">
      <c r="A14" s="26">
        <v>1.3</v>
      </c>
      <c r="B14" s="21" t="s">
        <v>63</v>
      </c>
      <c r="C14" s="21" t="s">
        <v>20</v>
      </c>
      <c r="D14" s="28">
        <v>1</v>
      </c>
      <c r="E14" s="23">
        <v>61853</v>
      </c>
      <c r="F14" s="24"/>
      <c r="G14" s="24"/>
      <c r="H14" s="24">
        <v>2</v>
      </c>
      <c r="I14" s="24">
        <v>20</v>
      </c>
      <c r="J14" s="30">
        <f>G14+F14+(D14*E14)</f>
        <v>61853</v>
      </c>
      <c r="K14" s="30">
        <f>J14*I14*H14</f>
        <v>2474120</v>
      </c>
      <c r="L14" s="25"/>
    </row>
    <row r="15" spans="1:12" s="10" customFormat="1" ht="63" x14ac:dyDescent="0.25">
      <c r="A15" s="31">
        <v>1.4</v>
      </c>
      <c r="B15" s="21" t="s">
        <v>25</v>
      </c>
      <c r="C15" s="21" t="s">
        <v>20</v>
      </c>
      <c r="D15" s="28">
        <v>1</v>
      </c>
      <c r="E15" s="23">
        <v>61853</v>
      </c>
      <c r="F15" s="24"/>
      <c r="G15" s="24"/>
      <c r="H15" s="24">
        <v>2</v>
      </c>
      <c r="I15" s="24">
        <v>20</v>
      </c>
      <c r="J15" s="30">
        <f>G15+F15+(D15*E15)</f>
        <v>61853</v>
      </c>
      <c r="K15" s="30">
        <f>J15*I15*H15</f>
        <v>2474120</v>
      </c>
      <c r="L15" s="25"/>
    </row>
    <row r="16" spans="1:12" s="10" customFormat="1" ht="15.75" x14ac:dyDescent="0.25">
      <c r="A16" s="19">
        <v>2</v>
      </c>
      <c r="B16" s="20" t="s">
        <v>27</v>
      </c>
      <c r="C16" s="21" t="s">
        <v>28</v>
      </c>
      <c r="D16" s="28">
        <v>2</v>
      </c>
      <c r="E16" s="23">
        <v>61853</v>
      </c>
      <c r="F16" s="24">
        <v>0</v>
      </c>
      <c r="G16" s="24"/>
      <c r="H16" s="24">
        <v>2</v>
      </c>
      <c r="I16" s="24">
        <v>0</v>
      </c>
      <c r="J16" s="30">
        <f>G16+F16+(D16*E16)</f>
        <v>123706</v>
      </c>
      <c r="K16" s="30">
        <f>J16*I16*H16</f>
        <v>0</v>
      </c>
      <c r="L16" s="25"/>
    </row>
    <row r="17" spans="1:12" s="10" customFormat="1" ht="37.9" customHeight="1" x14ac:dyDescent="0.25">
      <c r="A17" s="26"/>
      <c r="B17" s="21"/>
      <c r="C17" s="21" t="s">
        <v>29</v>
      </c>
      <c r="D17" s="28">
        <v>1</v>
      </c>
      <c r="E17" s="23">
        <v>61853</v>
      </c>
      <c r="F17" s="24">
        <v>0</v>
      </c>
      <c r="G17" s="24">
        <v>8000</v>
      </c>
      <c r="H17" s="24">
        <v>2</v>
      </c>
      <c r="I17" s="24">
        <v>0</v>
      </c>
      <c r="J17" s="30">
        <f>G17+F17+(D17*E17)</f>
        <v>69853</v>
      </c>
      <c r="K17" s="30">
        <f>J17*I17*H17</f>
        <v>0</v>
      </c>
      <c r="L17" s="25" t="s">
        <v>30</v>
      </c>
    </row>
    <row r="18" spans="1:12" s="10" customFormat="1" ht="15.75" x14ac:dyDescent="0.25">
      <c r="A18" s="26"/>
      <c r="B18" s="21"/>
      <c r="C18" s="21" t="s">
        <v>31</v>
      </c>
      <c r="D18" s="28">
        <v>0.5</v>
      </c>
      <c r="E18" s="23">
        <v>61853</v>
      </c>
      <c r="F18" s="24">
        <v>0</v>
      </c>
      <c r="G18" s="24"/>
      <c r="H18" s="24">
        <v>2</v>
      </c>
      <c r="I18" s="24">
        <v>20</v>
      </c>
      <c r="J18" s="30">
        <f>G18+F18+(D18*E18)</f>
        <v>30926.5</v>
      </c>
      <c r="K18" s="30">
        <f>J18*I18*H18</f>
        <v>1237060</v>
      </c>
      <c r="L18" s="25"/>
    </row>
    <row r="19" spans="1:12" s="10" customFormat="1" ht="15.75" x14ac:dyDescent="0.25">
      <c r="A19" s="19">
        <v>3</v>
      </c>
      <c r="B19" s="20" t="s">
        <v>32</v>
      </c>
      <c r="C19" s="21"/>
      <c r="D19" s="28">
        <v>0</v>
      </c>
      <c r="E19" s="23">
        <v>61853</v>
      </c>
      <c r="F19" s="24">
        <v>0</v>
      </c>
      <c r="G19" s="24"/>
      <c r="H19" s="24">
        <v>2</v>
      </c>
      <c r="I19" s="24">
        <v>0</v>
      </c>
      <c r="J19" s="30">
        <f>G19+F19+(D19*E19)</f>
        <v>0</v>
      </c>
      <c r="K19" s="30">
        <f>J19*I19*H19</f>
        <v>0</v>
      </c>
      <c r="L19" s="25"/>
    </row>
    <row r="20" spans="1:12" s="10" customFormat="1" ht="15.75" x14ac:dyDescent="0.25">
      <c r="A20" s="31" t="s">
        <v>33</v>
      </c>
      <c r="B20" s="21" t="s">
        <v>34</v>
      </c>
      <c r="C20" s="21"/>
      <c r="D20" s="28">
        <v>0</v>
      </c>
      <c r="E20" s="23">
        <v>61853</v>
      </c>
      <c r="F20" s="24">
        <v>0</v>
      </c>
      <c r="G20" s="24"/>
      <c r="H20" s="24">
        <v>2</v>
      </c>
      <c r="I20" s="24">
        <v>0</v>
      </c>
      <c r="J20" s="30">
        <f>G20+F20+(D20*E20)</f>
        <v>0</v>
      </c>
      <c r="K20" s="30">
        <f>J20*I20*H20</f>
        <v>0</v>
      </c>
      <c r="L20" s="25"/>
    </row>
    <row r="21" spans="1:12" s="10" customFormat="1" ht="15.75" x14ac:dyDescent="0.25">
      <c r="A21" s="31" t="s">
        <v>35</v>
      </c>
      <c r="B21" s="21" t="s">
        <v>36</v>
      </c>
      <c r="C21" s="21"/>
      <c r="D21" s="28">
        <v>0</v>
      </c>
      <c r="E21" s="23">
        <v>61853</v>
      </c>
      <c r="F21" s="24">
        <v>0</v>
      </c>
      <c r="G21" s="24"/>
      <c r="H21" s="24">
        <v>2</v>
      </c>
      <c r="I21" s="24">
        <v>0</v>
      </c>
      <c r="J21" s="30">
        <f>G21+F21+(D21*E21)</f>
        <v>0</v>
      </c>
      <c r="K21" s="30">
        <f>J21*I21*H21</f>
        <v>0</v>
      </c>
      <c r="L21" s="25"/>
    </row>
    <row r="22" spans="1:12" s="10" customFormat="1" ht="15.75" x14ac:dyDescent="0.25">
      <c r="A22" s="31" t="s">
        <v>37</v>
      </c>
      <c r="B22" s="21" t="s">
        <v>38</v>
      </c>
      <c r="C22" s="21"/>
      <c r="D22" s="28">
        <v>0</v>
      </c>
      <c r="E22" s="23">
        <v>61853</v>
      </c>
      <c r="F22" s="24">
        <v>0</v>
      </c>
      <c r="G22" s="24"/>
      <c r="H22" s="24">
        <v>2</v>
      </c>
      <c r="I22" s="24">
        <v>0</v>
      </c>
      <c r="J22" s="30">
        <f>G22+F22+(D22*E22)</f>
        <v>0</v>
      </c>
      <c r="K22" s="30">
        <f>J22*I22*H22</f>
        <v>0</v>
      </c>
      <c r="L22" s="25"/>
    </row>
    <row r="23" spans="1:12" s="10" customFormat="1" ht="63" x14ac:dyDescent="0.25">
      <c r="A23" s="19">
        <v>4</v>
      </c>
      <c r="B23" s="21" t="s">
        <v>39</v>
      </c>
      <c r="C23" s="21"/>
      <c r="D23" s="28">
        <v>0</v>
      </c>
      <c r="E23" s="23">
        <v>61853</v>
      </c>
      <c r="F23" s="24">
        <v>0</v>
      </c>
      <c r="G23" s="24"/>
      <c r="H23" s="24">
        <v>2</v>
      </c>
      <c r="I23" s="24">
        <v>0</v>
      </c>
      <c r="J23" s="30">
        <f>G23+F23+(D23*E23)</f>
        <v>0</v>
      </c>
      <c r="K23" s="30">
        <f>J23*I23*H23</f>
        <v>0</v>
      </c>
      <c r="L23" s="25"/>
    </row>
    <row r="24" spans="1:12" s="10" customFormat="1" ht="15.75" x14ac:dyDescent="0.25">
      <c r="A24" s="19">
        <v>5</v>
      </c>
      <c r="B24" s="21" t="s">
        <v>40</v>
      </c>
      <c r="C24" s="21"/>
      <c r="D24" s="28">
        <v>0</v>
      </c>
      <c r="E24" s="23">
        <v>61853</v>
      </c>
      <c r="F24" s="24">
        <v>0</v>
      </c>
      <c r="G24" s="24"/>
      <c r="H24" s="24">
        <v>2</v>
      </c>
      <c r="I24" s="24">
        <v>0</v>
      </c>
      <c r="J24" s="30">
        <f>G24+F24+(D24*E24)</f>
        <v>0</v>
      </c>
      <c r="K24" s="30">
        <f>J24*I24*H24</f>
        <v>0</v>
      </c>
      <c r="L24" s="25"/>
    </row>
    <row r="25" spans="1:12" s="10" customFormat="1" ht="15.75" x14ac:dyDescent="0.25">
      <c r="A25" s="26">
        <v>6</v>
      </c>
      <c r="B25" s="20" t="s">
        <v>41</v>
      </c>
      <c r="C25" s="21" t="s">
        <v>28</v>
      </c>
      <c r="D25" s="28">
        <v>2</v>
      </c>
      <c r="E25" s="23">
        <v>61853</v>
      </c>
      <c r="F25" s="24">
        <v>0</v>
      </c>
      <c r="G25" s="24"/>
      <c r="H25" s="24">
        <v>2</v>
      </c>
      <c r="I25" s="24">
        <v>10</v>
      </c>
      <c r="J25" s="30">
        <f>G25+F25+(D25*E25)</f>
        <v>123706</v>
      </c>
      <c r="K25" s="30">
        <f>J25*I25*H25</f>
        <v>2474120</v>
      </c>
      <c r="L25" s="25"/>
    </row>
    <row r="26" spans="1:12" s="10" customFormat="1" ht="38.450000000000003" customHeight="1" x14ac:dyDescent="0.25">
      <c r="A26" s="32"/>
      <c r="B26" s="21"/>
      <c r="C26" s="21" t="s">
        <v>29</v>
      </c>
      <c r="D26" s="28">
        <v>1</v>
      </c>
      <c r="E26" s="23">
        <v>61853</v>
      </c>
      <c r="F26" s="24">
        <v>0</v>
      </c>
      <c r="G26" s="24">
        <v>8000</v>
      </c>
      <c r="H26" s="24">
        <v>2</v>
      </c>
      <c r="I26" s="24">
        <v>10</v>
      </c>
      <c r="J26" s="30">
        <f>G26+F26+(D26*E26)</f>
        <v>69853</v>
      </c>
      <c r="K26" s="30">
        <f>J26*I26*H26</f>
        <v>1397060</v>
      </c>
      <c r="L26" s="25" t="s">
        <v>30</v>
      </c>
    </row>
    <row r="27" spans="1:12" s="10" customFormat="1" ht="15.75" x14ac:dyDescent="0.25">
      <c r="A27" s="32"/>
      <c r="B27" s="21"/>
      <c r="C27" s="21" t="s">
        <v>31</v>
      </c>
      <c r="D27" s="28">
        <v>0.5</v>
      </c>
      <c r="E27" s="23">
        <v>61853</v>
      </c>
      <c r="F27" s="24">
        <v>0</v>
      </c>
      <c r="G27" s="24"/>
      <c r="H27" s="24">
        <v>2</v>
      </c>
      <c r="I27" s="24">
        <v>0</v>
      </c>
      <c r="J27" s="30">
        <f>G27+F27+(D27*E27)</f>
        <v>30926.5</v>
      </c>
      <c r="K27" s="30">
        <f>J27*I27*H27</f>
        <v>0</v>
      </c>
      <c r="L27" s="25"/>
    </row>
    <row r="28" spans="1:12" s="10" customFormat="1" ht="15.75" x14ac:dyDescent="0.25">
      <c r="A28" s="33"/>
      <c r="B28" s="21"/>
      <c r="C28" s="21" t="s">
        <v>42</v>
      </c>
      <c r="D28" s="28">
        <v>0</v>
      </c>
      <c r="E28" s="23">
        <v>61853</v>
      </c>
      <c r="F28" s="24">
        <v>0</v>
      </c>
      <c r="G28" s="24"/>
      <c r="H28" s="24">
        <v>2</v>
      </c>
      <c r="I28" s="24">
        <v>0</v>
      </c>
      <c r="J28" s="30">
        <f>G28+F28+(D28*E28)</f>
        <v>0</v>
      </c>
      <c r="K28" s="30">
        <f>J28*I28*H28</f>
        <v>0</v>
      </c>
      <c r="L28" s="25"/>
    </row>
    <row r="29" spans="1:12" s="10" customFormat="1" ht="16.5" thickBot="1" x14ac:dyDescent="0.3">
      <c r="A29" s="34"/>
      <c r="B29" s="59" t="s">
        <v>43</v>
      </c>
      <c r="C29" s="60"/>
      <c r="D29" s="35"/>
      <c r="E29" s="36"/>
      <c r="F29" s="36">
        <f>SUM(F11:F23)</f>
        <v>0</v>
      </c>
      <c r="G29" s="36">
        <f>SUM(G11:G28)</f>
        <v>16000</v>
      </c>
      <c r="H29" s="36"/>
      <c r="I29" s="36"/>
      <c r="J29" s="36">
        <f>SUM(J11:J28)</f>
        <v>727309.5</v>
      </c>
      <c r="K29" s="36">
        <f>SUM(K11:K28)</f>
        <v>16241780</v>
      </c>
      <c r="L29" s="37"/>
    </row>
    <row r="30" spans="1:12" s="10" customFormat="1" ht="16.5" thickBot="1" x14ac:dyDescent="0.3">
      <c r="A30" s="34"/>
      <c r="B30" s="59" t="s">
        <v>43</v>
      </c>
      <c r="C30" s="60"/>
      <c r="D30" s="35"/>
      <c r="E30" s="36"/>
      <c r="F30" s="36">
        <f>SUM(F11:F24)</f>
        <v>0</v>
      </c>
      <c r="G30" s="36">
        <f>SUM(G11:G29)</f>
        <v>32000</v>
      </c>
      <c r="H30" s="36"/>
      <c r="I30" s="36"/>
      <c r="J30" s="36">
        <f>SUM(J11:J29)</f>
        <v>1454619</v>
      </c>
      <c r="K30" s="36">
        <f>SUM(K11:K29)</f>
        <v>32483560</v>
      </c>
      <c r="L30" s="37"/>
    </row>
    <row r="31" spans="1:12" s="10" customFormat="1" ht="16.5" thickBot="1" x14ac:dyDescent="0.3">
      <c r="A31" s="38" t="s">
        <v>44</v>
      </c>
      <c r="B31" s="61" t="s">
        <v>62</v>
      </c>
      <c r="C31" s="61"/>
      <c r="D31" s="61"/>
      <c r="E31" s="61"/>
      <c r="F31" s="61"/>
      <c r="G31" s="61"/>
      <c r="H31" s="61"/>
      <c r="I31" s="61"/>
      <c r="J31" s="61"/>
      <c r="K31" s="61"/>
      <c r="L31" s="61"/>
    </row>
    <row r="32" spans="1:12" s="10" customFormat="1" ht="110.25" x14ac:dyDescent="0.25">
      <c r="A32" s="12" t="s">
        <v>6</v>
      </c>
      <c r="B32" s="13" t="s">
        <v>7</v>
      </c>
      <c r="C32" s="13" t="s">
        <v>8</v>
      </c>
      <c r="D32" s="14" t="s">
        <v>9</v>
      </c>
      <c r="E32" s="15" t="s">
        <v>10</v>
      </c>
      <c r="F32" s="16" t="s">
        <v>11</v>
      </c>
      <c r="G32" s="14" t="s">
        <v>12</v>
      </c>
      <c r="H32" s="14" t="s">
        <v>13</v>
      </c>
      <c r="I32" s="14" t="s">
        <v>14</v>
      </c>
      <c r="J32" s="14" t="s">
        <v>15</v>
      </c>
      <c r="K32" s="14" t="s">
        <v>16</v>
      </c>
      <c r="L32" s="18" t="s">
        <v>17</v>
      </c>
    </row>
    <row r="33" spans="1:12" s="10" customFormat="1" ht="15.75" x14ac:dyDescent="0.25">
      <c r="A33" s="19">
        <v>1</v>
      </c>
      <c r="B33" s="20" t="s">
        <v>18</v>
      </c>
      <c r="C33" s="21"/>
      <c r="D33" s="22"/>
      <c r="E33" s="23"/>
      <c r="F33" s="24"/>
      <c r="G33" s="24"/>
      <c r="H33" s="24"/>
      <c r="I33" s="24"/>
      <c r="J33" s="24"/>
      <c r="K33" s="24"/>
      <c r="L33" s="25"/>
    </row>
    <row r="34" spans="1:12" s="10" customFormat="1" ht="78.75" x14ac:dyDescent="0.25">
      <c r="A34" s="26">
        <v>1.1000000000000001</v>
      </c>
      <c r="B34" s="21" t="s">
        <v>61</v>
      </c>
      <c r="C34" s="27" t="s">
        <v>57</v>
      </c>
      <c r="D34" s="28">
        <v>1</v>
      </c>
      <c r="E34" s="23">
        <v>61853</v>
      </c>
      <c r="F34" s="24"/>
      <c r="G34" s="24"/>
      <c r="H34" s="24">
        <v>2</v>
      </c>
      <c r="I34" s="24">
        <v>20</v>
      </c>
      <c r="J34" s="30">
        <f>G34+F34+(D34*E34)</f>
        <v>61853</v>
      </c>
      <c r="K34" s="30">
        <f>J34*I34*H34</f>
        <v>2474120</v>
      </c>
      <c r="L34" s="25"/>
    </row>
    <row r="35" spans="1:12" s="10" customFormat="1" ht="47.25" x14ac:dyDescent="0.25">
      <c r="A35" s="26">
        <v>1.2</v>
      </c>
      <c r="B35" s="21" t="s">
        <v>60</v>
      </c>
      <c r="C35" s="21" t="s">
        <v>59</v>
      </c>
      <c r="D35" s="28">
        <v>0</v>
      </c>
      <c r="E35" s="23">
        <v>61853</v>
      </c>
      <c r="F35" s="24"/>
      <c r="G35" s="24"/>
      <c r="H35" s="24">
        <v>2</v>
      </c>
      <c r="I35" s="24">
        <v>20</v>
      </c>
      <c r="J35" s="30">
        <f>G35+F35+(D35*E35)</f>
        <v>0</v>
      </c>
      <c r="K35" s="30">
        <f>J35*I35*H35</f>
        <v>0</v>
      </c>
      <c r="L35" s="25"/>
    </row>
    <row r="36" spans="1:12" s="10" customFormat="1" ht="157.5" x14ac:dyDescent="0.25">
      <c r="A36" s="26">
        <v>1.3</v>
      </c>
      <c r="B36" s="21" t="s">
        <v>58</v>
      </c>
      <c r="C36" s="21" t="s">
        <v>57</v>
      </c>
      <c r="D36" s="28">
        <v>1</v>
      </c>
      <c r="E36" s="23">
        <v>61853</v>
      </c>
      <c r="F36" s="24"/>
      <c r="G36" s="24"/>
      <c r="H36" s="24">
        <v>2</v>
      </c>
      <c r="I36" s="24">
        <v>20</v>
      </c>
      <c r="J36" s="30">
        <f>G36+F36+(D36*E36)</f>
        <v>61853</v>
      </c>
      <c r="K36" s="30">
        <f>J36*I36*H36</f>
        <v>2474120</v>
      </c>
      <c r="L36" s="25"/>
    </row>
    <row r="37" spans="1:12" s="10" customFormat="1" ht="15.75" x14ac:dyDescent="0.25">
      <c r="A37" s="19">
        <v>2</v>
      </c>
      <c r="B37" s="20" t="s">
        <v>27</v>
      </c>
      <c r="C37" s="21" t="s">
        <v>28</v>
      </c>
      <c r="D37" s="28">
        <v>2</v>
      </c>
      <c r="E37" s="23">
        <v>61853</v>
      </c>
      <c r="F37" s="24">
        <v>0</v>
      </c>
      <c r="G37" s="24"/>
      <c r="H37" s="24">
        <v>2</v>
      </c>
      <c r="I37" s="24">
        <v>0</v>
      </c>
      <c r="J37" s="30">
        <f>G37+F37+(D37*E37)</f>
        <v>123706</v>
      </c>
      <c r="K37" s="30">
        <f>J37*I37*H37</f>
        <v>0</v>
      </c>
      <c r="L37" s="25"/>
    </row>
    <row r="38" spans="1:12" s="10" customFormat="1" ht="34.9" customHeight="1" x14ac:dyDescent="0.25">
      <c r="A38" s="26"/>
      <c r="B38" s="21"/>
      <c r="C38" s="21" t="s">
        <v>29</v>
      </c>
      <c r="D38" s="28">
        <v>1</v>
      </c>
      <c r="E38" s="23">
        <v>61853</v>
      </c>
      <c r="F38" s="24">
        <v>0</v>
      </c>
      <c r="G38" s="24">
        <v>8000</v>
      </c>
      <c r="H38" s="24">
        <v>2</v>
      </c>
      <c r="I38" s="24">
        <v>0</v>
      </c>
      <c r="J38" s="30">
        <f>G38+F38+(D38*E38)</f>
        <v>69853</v>
      </c>
      <c r="K38" s="30">
        <f>J38*I38*H38</f>
        <v>0</v>
      </c>
      <c r="L38" s="25" t="s">
        <v>30</v>
      </c>
    </row>
    <row r="39" spans="1:12" s="10" customFormat="1" ht="15.75" x14ac:dyDescent="0.25">
      <c r="A39" s="26"/>
      <c r="B39" s="21"/>
      <c r="C39" s="21" t="s">
        <v>31</v>
      </c>
      <c r="D39" s="28">
        <v>0.5</v>
      </c>
      <c r="E39" s="23">
        <v>61853</v>
      </c>
      <c r="F39" s="24">
        <v>0</v>
      </c>
      <c r="G39" s="24"/>
      <c r="H39" s="24">
        <v>2</v>
      </c>
      <c r="I39" s="24">
        <v>20</v>
      </c>
      <c r="J39" s="30">
        <f>G39+F39+(D39*E39)</f>
        <v>30926.5</v>
      </c>
      <c r="K39" s="30">
        <f>J39*I39*H39</f>
        <v>1237060</v>
      </c>
      <c r="L39" s="25"/>
    </row>
    <row r="40" spans="1:12" s="10" customFormat="1" ht="15.75" x14ac:dyDescent="0.25">
      <c r="A40" s="19">
        <v>3</v>
      </c>
      <c r="B40" s="20" t="s">
        <v>32</v>
      </c>
      <c r="C40" s="21"/>
      <c r="D40" s="28">
        <v>0</v>
      </c>
      <c r="E40" s="23">
        <v>61853</v>
      </c>
      <c r="F40" s="24">
        <v>0</v>
      </c>
      <c r="G40" s="24"/>
      <c r="H40" s="24">
        <v>2</v>
      </c>
      <c r="I40" s="24">
        <v>20</v>
      </c>
      <c r="J40" s="30">
        <f>G40+F40+(D40*E40)</f>
        <v>0</v>
      </c>
      <c r="K40" s="30">
        <f>J40*I40*H40</f>
        <v>0</v>
      </c>
      <c r="L40" s="25"/>
    </row>
    <row r="41" spans="1:12" s="10" customFormat="1" ht="15.75" x14ac:dyDescent="0.25">
      <c r="A41" s="31" t="s">
        <v>33</v>
      </c>
      <c r="B41" s="21" t="s">
        <v>34</v>
      </c>
      <c r="C41" s="21"/>
      <c r="D41" s="28">
        <v>0</v>
      </c>
      <c r="E41" s="23">
        <v>61853</v>
      </c>
      <c r="F41" s="24">
        <v>0</v>
      </c>
      <c r="G41" s="24"/>
      <c r="H41" s="24">
        <v>2</v>
      </c>
      <c r="I41" s="24">
        <v>20</v>
      </c>
      <c r="J41" s="30">
        <f>G41+F41+(D41*E41)</f>
        <v>0</v>
      </c>
      <c r="K41" s="30">
        <f>J41*I41*H41</f>
        <v>0</v>
      </c>
      <c r="L41" s="25"/>
    </row>
    <row r="42" spans="1:12" s="10" customFormat="1" ht="15.75" x14ac:dyDescent="0.25">
      <c r="A42" s="31" t="s">
        <v>35</v>
      </c>
      <c r="B42" s="21" t="s">
        <v>36</v>
      </c>
      <c r="C42" s="21"/>
      <c r="D42" s="28">
        <v>0</v>
      </c>
      <c r="E42" s="23">
        <v>61853</v>
      </c>
      <c r="F42" s="24">
        <v>0</v>
      </c>
      <c r="G42" s="24"/>
      <c r="H42" s="24">
        <v>2</v>
      </c>
      <c r="I42" s="24">
        <v>20</v>
      </c>
      <c r="J42" s="30">
        <f>G42+F42+(D42*E42)</f>
        <v>0</v>
      </c>
      <c r="K42" s="30">
        <f>J42*I42*H42</f>
        <v>0</v>
      </c>
      <c r="L42" s="25"/>
    </row>
    <row r="43" spans="1:12" s="10" customFormat="1" ht="15.75" x14ac:dyDescent="0.25">
      <c r="A43" s="31" t="s">
        <v>37</v>
      </c>
      <c r="B43" s="21" t="s">
        <v>38</v>
      </c>
      <c r="C43" s="21"/>
      <c r="D43" s="28">
        <v>0</v>
      </c>
      <c r="E43" s="23">
        <v>61853</v>
      </c>
      <c r="F43" s="24">
        <v>0</v>
      </c>
      <c r="G43" s="24"/>
      <c r="H43" s="24">
        <v>2</v>
      </c>
      <c r="I43" s="24">
        <v>20</v>
      </c>
      <c r="J43" s="30">
        <f>G43+F43+(D43*E43)</f>
        <v>0</v>
      </c>
      <c r="K43" s="30">
        <f>J43*I43*H43</f>
        <v>0</v>
      </c>
      <c r="L43" s="25"/>
    </row>
    <row r="44" spans="1:12" s="10" customFormat="1" ht="63" x14ac:dyDescent="0.25">
      <c r="A44" s="19">
        <v>4</v>
      </c>
      <c r="B44" s="21" t="s">
        <v>39</v>
      </c>
      <c r="C44" s="21"/>
      <c r="D44" s="28">
        <v>0</v>
      </c>
      <c r="E44" s="23">
        <v>61853</v>
      </c>
      <c r="F44" s="24">
        <v>0</v>
      </c>
      <c r="G44" s="24"/>
      <c r="H44" s="24">
        <v>2</v>
      </c>
      <c r="I44" s="24">
        <v>20</v>
      </c>
      <c r="J44" s="30">
        <f>G44+F44+(D44*E44)</f>
        <v>0</v>
      </c>
      <c r="K44" s="30">
        <f>J44*I44*H44</f>
        <v>0</v>
      </c>
      <c r="L44" s="25"/>
    </row>
    <row r="45" spans="1:12" s="10" customFormat="1" ht="15.75" x14ac:dyDescent="0.25">
      <c r="A45" s="19">
        <v>5</v>
      </c>
      <c r="B45" s="21" t="s">
        <v>40</v>
      </c>
      <c r="C45" s="21"/>
      <c r="D45" s="28">
        <v>0</v>
      </c>
      <c r="E45" s="23">
        <v>61853</v>
      </c>
      <c r="F45" s="24">
        <v>0</v>
      </c>
      <c r="G45" s="24"/>
      <c r="H45" s="24">
        <v>2</v>
      </c>
      <c r="I45" s="24">
        <v>20</v>
      </c>
      <c r="J45" s="30">
        <f>G45+F45+(D45*E45)</f>
        <v>0</v>
      </c>
      <c r="K45" s="30">
        <f>J45*I45*H45</f>
        <v>0</v>
      </c>
      <c r="L45" s="25"/>
    </row>
    <row r="46" spans="1:12" s="10" customFormat="1" ht="15.75" x14ac:dyDescent="0.25">
      <c r="A46" s="26">
        <v>6</v>
      </c>
      <c r="B46" s="20" t="s">
        <v>41</v>
      </c>
      <c r="C46" s="21" t="s">
        <v>28</v>
      </c>
      <c r="D46" s="28">
        <v>2</v>
      </c>
      <c r="E46" s="23">
        <v>61853</v>
      </c>
      <c r="F46" s="24">
        <v>0</v>
      </c>
      <c r="G46" s="24"/>
      <c r="H46" s="24">
        <v>2</v>
      </c>
      <c r="I46" s="24">
        <v>10</v>
      </c>
      <c r="J46" s="30">
        <f>G46+F46+(D46*E46)</f>
        <v>123706</v>
      </c>
      <c r="K46" s="30">
        <f>J46*I46*H46</f>
        <v>2474120</v>
      </c>
      <c r="L46" s="25"/>
    </row>
    <row r="47" spans="1:12" s="10" customFormat="1" ht="31.9" customHeight="1" x14ac:dyDescent="0.25">
      <c r="A47" s="32"/>
      <c r="B47" s="21"/>
      <c r="C47" s="21" t="s">
        <v>29</v>
      </c>
      <c r="D47" s="28">
        <v>1</v>
      </c>
      <c r="E47" s="23">
        <v>61853</v>
      </c>
      <c r="F47" s="24">
        <v>0</v>
      </c>
      <c r="G47" s="24">
        <v>8000</v>
      </c>
      <c r="H47" s="24">
        <v>2</v>
      </c>
      <c r="I47" s="24">
        <v>10</v>
      </c>
      <c r="J47" s="30">
        <f>G47+F47+(D47*E47)</f>
        <v>69853</v>
      </c>
      <c r="K47" s="30">
        <f>J47*I47*H47</f>
        <v>1397060</v>
      </c>
      <c r="L47" s="25" t="s">
        <v>30</v>
      </c>
    </row>
    <row r="48" spans="1:12" s="10" customFormat="1" ht="15.75" x14ac:dyDescent="0.25">
      <c r="A48" s="32"/>
      <c r="B48" s="21"/>
      <c r="C48" s="21" t="s">
        <v>31</v>
      </c>
      <c r="D48" s="28">
        <v>0.5</v>
      </c>
      <c r="E48" s="23">
        <v>61853</v>
      </c>
      <c r="F48" s="24">
        <v>0</v>
      </c>
      <c r="G48" s="24"/>
      <c r="H48" s="24">
        <v>2</v>
      </c>
      <c r="I48" s="24">
        <v>0</v>
      </c>
      <c r="J48" s="30">
        <f>G48+F48+(D48*E48)</f>
        <v>30926.5</v>
      </c>
      <c r="K48" s="30">
        <f>J48*I48*H48</f>
        <v>0</v>
      </c>
      <c r="L48" s="25"/>
    </row>
    <row r="49" spans="1:12" s="10" customFormat="1" ht="15.75" x14ac:dyDescent="0.25">
      <c r="A49" s="33"/>
      <c r="B49" s="21"/>
      <c r="C49" s="21" t="s">
        <v>42</v>
      </c>
      <c r="D49" s="28">
        <v>0</v>
      </c>
      <c r="E49" s="23">
        <v>61853</v>
      </c>
      <c r="F49" s="24">
        <v>0</v>
      </c>
      <c r="G49" s="24"/>
      <c r="H49" s="24">
        <v>2</v>
      </c>
      <c r="I49" s="24">
        <v>0</v>
      </c>
      <c r="J49" s="30">
        <f>G49+F49+(D49*E49)</f>
        <v>0</v>
      </c>
      <c r="K49" s="30">
        <f>J49*I49*H49</f>
        <v>0</v>
      </c>
      <c r="L49" s="25"/>
    </row>
    <row r="50" spans="1:12" s="10" customFormat="1" ht="16.5" thickBot="1" x14ac:dyDescent="0.3">
      <c r="A50" s="34"/>
      <c r="B50" s="59" t="s">
        <v>43</v>
      </c>
      <c r="C50" s="60"/>
      <c r="D50" s="35"/>
      <c r="E50" s="36"/>
      <c r="F50" s="36">
        <f>SUM(F33:F44)</f>
        <v>0</v>
      </c>
      <c r="G50" s="36">
        <f>SUM(G33:G49)</f>
        <v>16000</v>
      </c>
      <c r="H50" s="36"/>
      <c r="I50" s="36"/>
      <c r="J50" s="36">
        <f>SUM(J33:J49)</f>
        <v>572677</v>
      </c>
      <c r="K50" s="36">
        <f>SUM(K33:K49)</f>
        <v>10056480</v>
      </c>
      <c r="L50" s="37"/>
    </row>
    <row r="51" spans="1:12" s="10" customFormat="1" ht="15.75" x14ac:dyDescent="0.25">
      <c r="A51" s="8" t="s">
        <v>47</v>
      </c>
      <c r="B51" s="58" t="s">
        <v>48</v>
      </c>
      <c r="C51" s="58"/>
      <c r="D51" s="58"/>
      <c r="E51" s="58"/>
      <c r="F51" s="58"/>
      <c r="G51" s="58"/>
      <c r="H51" s="58"/>
      <c r="I51" s="58"/>
      <c r="J51" s="58"/>
      <c r="K51" s="58"/>
      <c r="L51" s="58"/>
    </row>
    <row r="52" spans="1:12" s="45" customFormat="1" ht="15.75" x14ac:dyDescent="0.25">
      <c r="A52" s="44"/>
      <c r="B52" s="44"/>
      <c r="C52" s="44"/>
      <c r="D52" s="44"/>
      <c r="E52" s="44"/>
      <c r="F52" s="44"/>
      <c r="G52" s="44"/>
      <c r="H52" s="44"/>
      <c r="I52" s="44"/>
      <c r="J52" s="44"/>
      <c r="K52" s="44"/>
      <c r="L52" s="44"/>
    </row>
    <row r="53" spans="1:12" s="45" customFormat="1" ht="15.75" x14ac:dyDescent="0.25">
      <c r="A53" s="44"/>
      <c r="B53" s="44"/>
      <c r="C53" s="44"/>
      <c r="D53" s="44"/>
      <c r="E53" s="44"/>
      <c r="F53" s="44"/>
      <c r="G53" s="44"/>
      <c r="H53" s="44"/>
      <c r="I53" s="44"/>
      <c r="J53" s="44"/>
      <c r="K53" s="44"/>
      <c r="L53" s="44"/>
    </row>
    <row r="54" spans="1:12" s="45" customFormat="1" ht="15.75" x14ac:dyDescent="0.25">
      <c r="A54" s="44"/>
      <c r="B54" s="44"/>
      <c r="C54" s="44"/>
      <c r="D54" s="44"/>
      <c r="E54" s="44"/>
      <c r="F54" s="44"/>
      <c r="G54" s="44"/>
      <c r="H54" s="44"/>
      <c r="I54" s="44"/>
      <c r="J54" s="44"/>
      <c r="K54" s="44"/>
      <c r="L54" s="44"/>
    </row>
    <row r="55" spans="1:12" s="45" customFormat="1" ht="15.75" x14ac:dyDescent="0.25">
      <c r="A55" s="44"/>
      <c r="B55" s="44"/>
      <c r="C55" s="44"/>
      <c r="D55" s="44"/>
      <c r="E55" s="44"/>
      <c r="F55" s="44"/>
      <c r="G55" s="44"/>
      <c r="H55" s="44"/>
      <c r="I55" s="44"/>
      <c r="J55" s="44"/>
      <c r="K55" s="44"/>
      <c r="L55" s="44"/>
    </row>
    <row r="56" spans="1:12" s="45" customFormat="1" ht="15.75" x14ac:dyDescent="0.25">
      <c r="A56" s="44"/>
      <c r="B56" s="44"/>
      <c r="C56" s="44"/>
      <c r="D56" s="44"/>
      <c r="E56" s="44"/>
      <c r="F56" s="44"/>
      <c r="G56" s="44"/>
      <c r="H56" s="44"/>
      <c r="I56" s="44"/>
      <c r="J56" s="44"/>
      <c r="K56" s="44"/>
      <c r="L56" s="44"/>
    </row>
    <row r="57" spans="1:12" s="45" customFormat="1" ht="15.75" x14ac:dyDescent="0.25">
      <c r="A57" s="44"/>
      <c r="B57" s="44"/>
      <c r="C57" s="44"/>
      <c r="D57" s="44"/>
      <c r="E57" s="44"/>
      <c r="F57" s="44"/>
      <c r="G57" s="44"/>
      <c r="H57" s="44"/>
      <c r="I57" s="44"/>
      <c r="J57" s="44"/>
      <c r="K57" s="44"/>
      <c r="L57" s="44"/>
    </row>
    <row r="58" spans="1:12" s="45" customFormat="1" ht="15.75" x14ac:dyDescent="0.25">
      <c r="A58" s="44"/>
      <c r="B58" s="44"/>
      <c r="C58" s="44"/>
      <c r="D58" s="44"/>
      <c r="E58" s="44"/>
      <c r="F58" s="44"/>
      <c r="G58" s="44"/>
      <c r="H58" s="44"/>
      <c r="I58" s="44"/>
      <c r="J58" s="44"/>
      <c r="K58" s="44"/>
      <c r="L58" s="44"/>
    </row>
    <row r="59" spans="1:12" s="45" customFormat="1" ht="15.75" x14ac:dyDescent="0.25">
      <c r="A59" s="44"/>
      <c r="B59" s="44"/>
      <c r="C59" s="44"/>
      <c r="D59" s="44"/>
      <c r="E59" s="44"/>
      <c r="F59" s="44"/>
      <c r="G59" s="44"/>
      <c r="H59" s="44"/>
      <c r="I59" s="44"/>
      <c r="J59" s="44"/>
      <c r="K59" s="44"/>
      <c r="L59" s="44"/>
    </row>
    <row r="60" spans="1:12" s="45" customFormat="1" ht="15.75" x14ac:dyDescent="0.25">
      <c r="A60" s="44"/>
      <c r="B60" s="44"/>
      <c r="C60" s="44"/>
      <c r="D60" s="44"/>
      <c r="E60" s="44"/>
      <c r="F60" s="44"/>
      <c r="G60" s="44"/>
      <c r="H60" s="44"/>
      <c r="I60" s="44"/>
      <c r="J60" s="44"/>
      <c r="K60" s="44"/>
      <c r="L60" s="44"/>
    </row>
    <row r="61" spans="1:12" s="45" customFormat="1" ht="15.75" x14ac:dyDescent="0.25">
      <c r="A61" s="44"/>
      <c r="B61" s="44"/>
      <c r="C61" s="44"/>
      <c r="D61" s="44"/>
      <c r="E61" s="44"/>
      <c r="F61" s="44"/>
      <c r="G61" s="44"/>
      <c r="H61" s="44"/>
      <c r="I61" s="44"/>
      <c r="J61" s="44"/>
      <c r="K61" s="44"/>
      <c r="L61" s="44"/>
    </row>
    <row r="62" spans="1:12" s="45" customFormat="1" ht="15.75" x14ac:dyDescent="0.25">
      <c r="A62" s="44"/>
      <c r="B62" s="44"/>
      <c r="C62" s="44"/>
      <c r="D62" s="44"/>
      <c r="E62" s="44"/>
      <c r="F62" s="44"/>
      <c r="G62" s="44"/>
      <c r="H62" s="44"/>
      <c r="I62" s="44"/>
      <c r="J62" s="44"/>
      <c r="K62" s="44"/>
      <c r="L62" s="44"/>
    </row>
    <row r="63" spans="1:12" s="45" customFormat="1" ht="15.75" x14ac:dyDescent="0.25">
      <c r="A63" s="44"/>
      <c r="B63" s="44"/>
      <c r="C63" s="44"/>
      <c r="D63" s="44"/>
      <c r="E63" s="44"/>
      <c r="F63" s="44"/>
      <c r="G63" s="44"/>
      <c r="H63" s="44"/>
      <c r="I63" s="44"/>
      <c r="J63" s="44"/>
      <c r="K63" s="44"/>
      <c r="L63" s="44"/>
    </row>
    <row r="64" spans="1:12" s="45" customFormat="1" ht="15.75" x14ac:dyDescent="0.25">
      <c r="A64" s="44"/>
      <c r="B64" s="44"/>
      <c r="C64" s="44"/>
      <c r="D64" s="44"/>
      <c r="E64" s="44"/>
      <c r="F64" s="44"/>
      <c r="G64" s="44"/>
      <c r="H64" s="44"/>
      <c r="I64" s="44"/>
      <c r="J64" s="44"/>
      <c r="K64" s="44"/>
      <c r="L64" s="44"/>
    </row>
    <row r="65" spans="1:12" s="45" customFormat="1" ht="15.75" x14ac:dyDescent="0.25">
      <c r="A65" s="44"/>
      <c r="B65" s="44"/>
      <c r="C65" s="44"/>
      <c r="D65" s="44"/>
      <c r="E65" s="44"/>
      <c r="F65" s="44"/>
      <c r="G65" s="44"/>
      <c r="H65" s="44"/>
      <c r="I65" s="44"/>
      <c r="J65" s="44"/>
      <c r="K65" s="44"/>
      <c r="L65" s="44"/>
    </row>
    <row r="66" spans="1:12" s="45" customFormat="1" ht="15.75" x14ac:dyDescent="0.25">
      <c r="A66" s="44"/>
      <c r="B66" s="44"/>
      <c r="C66" s="44"/>
      <c r="D66" s="44"/>
      <c r="E66" s="44"/>
      <c r="F66" s="44"/>
      <c r="G66" s="44"/>
      <c r="H66" s="44"/>
      <c r="I66" s="44"/>
      <c r="J66" s="44"/>
      <c r="K66" s="44"/>
      <c r="L66" s="44"/>
    </row>
    <row r="67" spans="1:12" s="45" customFormat="1" ht="15.75" x14ac:dyDescent="0.25">
      <c r="A67" s="44"/>
      <c r="B67" s="44"/>
      <c r="C67" s="44"/>
      <c r="D67" s="44"/>
      <c r="E67" s="44"/>
      <c r="F67" s="44"/>
      <c r="G67" s="44"/>
      <c r="H67" s="44"/>
      <c r="I67" s="44"/>
      <c r="J67" s="44"/>
      <c r="K67" s="44"/>
      <c r="L67" s="44"/>
    </row>
    <row r="68" spans="1:12" s="45" customFormat="1" ht="15.75" x14ac:dyDescent="0.25">
      <c r="A68" s="44"/>
      <c r="B68" s="44"/>
      <c r="C68" s="44"/>
      <c r="D68" s="44"/>
      <c r="E68" s="44"/>
      <c r="F68" s="44"/>
      <c r="G68" s="44"/>
      <c r="H68" s="44"/>
      <c r="I68" s="44"/>
      <c r="J68" s="44"/>
      <c r="K68" s="44"/>
      <c r="L68" s="44"/>
    </row>
    <row r="69" spans="1:12" s="45" customFormat="1" ht="15.75" x14ac:dyDescent="0.25">
      <c r="A69" s="44"/>
      <c r="B69" s="44"/>
      <c r="C69" s="44"/>
      <c r="D69" s="44"/>
      <c r="E69" s="44"/>
      <c r="F69" s="44"/>
      <c r="G69" s="44"/>
      <c r="H69" s="44"/>
      <c r="I69" s="44"/>
      <c r="J69" s="44"/>
      <c r="K69" s="44"/>
      <c r="L69" s="44"/>
    </row>
    <row r="70" spans="1:12" s="45" customFormat="1" ht="15.75" x14ac:dyDescent="0.25">
      <c r="A70" s="44"/>
      <c r="B70" s="44"/>
      <c r="C70" s="44"/>
      <c r="D70" s="44"/>
      <c r="E70" s="44"/>
      <c r="F70" s="44"/>
      <c r="G70" s="44"/>
      <c r="H70" s="44"/>
      <c r="I70" s="44"/>
      <c r="J70" s="44"/>
      <c r="K70" s="44"/>
      <c r="L70" s="44"/>
    </row>
    <row r="71" spans="1:12" s="45" customFormat="1" ht="15.75" x14ac:dyDescent="0.25">
      <c r="A71" s="44"/>
      <c r="B71" s="44"/>
      <c r="C71" s="44"/>
      <c r="D71" s="44"/>
      <c r="E71" s="44"/>
      <c r="F71" s="44"/>
      <c r="G71" s="44"/>
      <c r="H71" s="44"/>
      <c r="I71" s="44"/>
      <c r="J71" s="44"/>
      <c r="K71" s="44"/>
      <c r="L71" s="44"/>
    </row>
    <row r="72" spans="1:12" s="45" customFormat="1" ht="15.75" x14ac:dyDescent="0.25">
      <c r="A72" s="44"/>
      <c r="B72" s="44"/>
      <c r="C72" s="44"/>
      <c r="D72" s="44"/>
      <c r="E72" s="44"/>
      <c r="F72" s="44"/>
      <c r="G72" s="44"/>
      <c r="H72" s="44"/>
      <c r="I72" s="44"/>
      <c r="J72" s="44"/>
      <c r="K72" s="46"/>
      <c r="L72" s="46"/>
    </row>
    <row r="73" spans="1:12" s="45" customFormat="1" ht="15.75" x14ac:dyDescent="0.25">
      <c r="A73" s="44"/>
      <c r="B73" s="44"/>
      <c r="C73" s="44"/>
      <c r="D73" s="44"/>
      <c r="E73" s="44"/>
      <c r="F73" s="44"/>
      <c r="G73" s="44"/>
      <c r="H73" s="44"/>
      <c r="I73" s="44"/>
      <c r="J73" s="44"/>
      <c r="K73" s="46"/>
      <c r="L73" s="46"/>
    </row>
    <row r="74" spans="1:12" s="45" customFormat="1" ht="15.75" x14ac:dyDescent="0.25">
      <c r="A74" s="44"/>
      <c r="B74" s="44"/>
      <c r="C74" s="44"/>
      <c r="D74" s="44"/>
      <c r="E74" s="44"/>
      <c r="F74" s="44"/>
      <c r="G74" s="44"/>
      <c r="H74" s="44"/>
      <c r="I74" s="44"/>
      <c r="J74" s="44"/>
      <c r="K74" s="46"/>
      <c r="L74" s="46"/>
    </row>
    <row r="75" spans="1:12" s="45" customFormat="1" ht="15.75" x14ac:dyDescent="0.25">
      <c r="A75" s="44"/>
      <c r="B75" s="44"/>
      <c r="C75" s="44"/>
      <c r="D75" s="44"/>
      <c r="E75" s="44"/>
      <c r="F75" s="44"/>
      <c r="G75" s="44"/>
      <c r="H75" s="44"/>
      <c r="I75" s="44"/>
      <c r="J75" s="44"/>
      <c r="K75" s="46"/>
      <c r="L75" s="46"/>
    </row>
    <row r="76" spans="1:12" s="45" customFormat="1" ht="15.75" x14ac:dyDescent="0.25">
      <c r="A76" s="44"/>
      <c r="B76" s="44"/>
      <c r="C76" s="44"/>
      <c r="D76" s="44"/>
      <c r="E76" s="44"/>
      <c r="F76" s="44"/>
      <c r="G76" s="44"/>
      <c r="H76" s="44"/>
      <c r="I76" s="44"/>
      <c r="J76" s="44"/>
      <c r="K76" s="46"/>
      <c r="L76" s="46"/>
    </row>
    <row r="77" spans="1:12" s="45" customFormat="1" ht="15.75" x14ac:dyDescent="0.25">
      <c r="A77" s="44"/>
      <c r="B77" s="44"/>
      <c r="C77" s="44"/>
      <c r="D77" s="44"/>
      <c r="E77" s="44"/>
      <c r="F77" s="44"/>
      <c r="G77" s="44"/>
      <c r="H77" s="44"/>
      <c r="I77" s="44"/>
      <c r="J77" s="44"/>
      <c r="K77" s="46"/>
      <c r="L77" s="46"/>
    </row>
    <row r="78" spans="1:12" s="45" customFormat="1" ht="15.75" x14ac:dyDescent="0.25">
      <c r="A78" s="44"/>
      <c r="B78" s="44"/>
      <c r="C78" s="44"/>
      <c r="D78" s="44"/>
      <c r="E78" s="44"/>
      <c r="F78" s="44"/>
      <c r="G78" s="44"/>
      <c r="H78" s="44"/>
      <c r="I78" s="44"/>
      <c r="J78" s="44"/>
      <c r="K78" s="46"/>
      <c r="L78" s="46"/>
    </row>
    <row r="79" spans="1:12" s="45" customFormat="1" ht="15.75" x14ac:dyDescent="0.25">
      <c r="A79" s="44"/>
      <c r="B79" s="44"/>
      <c r="C79" s="44"/>
      <c r="D79" s="44"/>
      <c r="E79" s="44"/>
      <c r="F79" s="44"/>
      <c r="G79" s="44"/>
      <c r="H79" s="44"/>
      <c r="I79" s="44"/>
      <c r="J79" s="44"/>
      <c r="K79" s="46"/>
      <c r="L79" s="46"/>
    </row>
    <row r="80" spans="1:12" s="45" customFormat="1" ht="15.75" x14ac:dyDescent="0.25">
      <c r="A80" s="44"/>
      <c r="B80" s="44"/>
      <c r="C80" s="44"/>
      <c r="D80" s="44"/>
      <c r="E80" s="44"/>
      <c r="F80" s="44"/>
      <c r="G80" s="44"/>
      <c r="H80" s="44"/>
      <c r="I80" s="44"/>
      <c r="J80" s="44"/>
      <c r="K80" s="46"/>
      <c r="L80" s="46"/>
    </row>
    <row r="81" spans="1:12" s="45" customFormat="1" ht="15.75" x14ac:dyDescent="0.25">
      <c r="A81" s="44"/>
      <c r="B81" s="44"/>
      <c r="C81" s="44"/>
      <c r="D81" s="44"/>
      <c r="E81" s="44"/>
      <c r="F81" s="44"/>
      <c r="G81" s="44"/>
      <c r="H81" s="44"/>
      <c r="I81" s="44"/>
      <c r="J81" s="44"/>
      <c r="K81" s="46"/>
      <c r="L81" s="46"/>
    </row>
    <row r="82" spans="1:12" s="45" customFormat="1" ht="15.75" x14ac:dyDescent="0.25">
      <c r="A82" s="44"/>
      <c r="B82" s="44"/>
      <c r="C82" s="44"/>
      <c r="D82" s="44"/>
      <c r="E82" s="44"/>
      <c r="F82" s="44"/>
      <c r="G82" s="44"/>
      <c r="H82" s="44"/>
      <c r="I82" s="44"/>
      <c r="J82" s="44"/>
      <c r="K82" s="46"/>
      <c r="L82" s="46"/>
    </row>
    <row r="83" spans="1:12" s="45" customFormat="1" ht="15.75" x14ac:dyDescent="0.25">
      <c r="A83" s="44"/>
      <c r="B83" s="44"/>
      <c r="C83" s="44"/>
      <c r="D83" s="44"/>
      <c r="E83" s="44"/>
      <c r="F83" s="44"/>
      <c r="G83" s="44"/>
      <c r="H83" s="44"/>
      <c r="I83" s="44"/>
      <c r="J83" s="44"/>
      <c r="K83" s="46"/>
      <c r="L83" s="46"/>
    </row>
    <row r="84" spans="1:12" s="45" customFormat="1" ht="15.75" x14ac:dyDescent="0.25">
      <c r="A84" s="44"/>
      <c r="B84" s="44"/>
      <c r="C84" s="44"/>
      <c r="D84" s="44"/>
      <c r="E84" s="44"/>
      <c r="F84" s="44"/>
      <c r="G84" s="44"/>
      <c r="H84" s="44"/>
      <c r="I84" s="44"/>
      <c r="J84" s="44"/>
      <c r="K84" s="47"/>
      <c r="L84" s="47"/>
    </row>
    <row r="85" spans="1:12" s="45" customFormat="1" ht="15.75" x14ac:dyDescent="0.25">
      <c r="A85" s="44"/>
      <c r="B85" s="44"/>
      <c r="C85" s="44"/>
      <c r="D85" s="44"/>
      <c r="E85" s="44"/>
      <c r="F85" s="44"/>
      <c r="G85" s="44"/>
      <c r="H85" s="44"/>
      <c r="I85" s="44"/>
      <c r="J85" s="44"/>
      <c r="K85" s="48">
        <f>$K$30</f>
        <v>32483560</v>
      </c>
      <c r="L85" s="47"/>
    </row>
    <row r="86" spans="1:12" s="45" customFormat="1" ht="15.75" x14ac:dyDescent="0.25">
      <c r="A86" s="44"/>
      <c r="B86" s="44"/>
      <c r="C86" s="44"/>
      <c r="D86" s="44"/>
      <c r="E86" s="44"/>
      <c r="F86" s="44"/>
      <c r="G86" s="44"/>
      <c r="H86" s="44"/>
      <c r="I86" s="44"/>
      <c r="J86" s="44"/>
      <c r="K86" s="48">
        <f>$K$50</f>
        <v>10056480</v>
      </c>
      <c r="L86" s="49"/>
    </row>
    <row r="87" spans="1:12" s="45" customFormat="1" ht="15.75" x14ac:dyDescent="0.25">
      <c r="A87" s="44"/>
      <c r="B87" s="44"/>
      <c r="C87" s="44"/>
      <c r="D87" s="44"/>
      <c r="E87" s="44"/>
      <c r="F87" s="44"/>
      <c r="G87" s="44"/>
      <c r="H87" s="44"/>
      <c r="I87" s="44"/>
      <c r="J87" s="44"/>
      <c r="K87" s="48">
        <f>K85-K86</f>
        <v>22427080</v>
      </c>
      <c r="L87" s="49">
        <f>K87/K85*100%</f>
        <v>0.69041324288347705</v>
      </c>
    </row>
    <row r="88" spans="1:12" s="45" customFormat="1" ht="15.75" x14ac:dyDescent="0.25">
      <c r="A88" s="44"/>
      <c r="B88" s="44"/>
      <c r="C88" s="44"/>
      <c r="D88" s="44"/>
      <c r="E88" s="44"/>
      <c r="F88" s="44"/>
      <c r="G88" s="44"/>
      <c r="H88" s="44"/>
      <c r="I88" s="44"/>
      <c r="J88" s="44"/>
      <c r="K88" s="47"/>
      <c r="L88" s="49">
        <f>K86/K85*100%</f>
        <v>0.30958675711652295</v>
      </c>
    </row>
    <row r="89" spans="1:12" s="45" customFormat="1" ht="15.75" x14ac:dyDescent="0.25">
      <c r="A89" s="44"/>
      <c r="B89" s="50" t="s">
        <v>49</v>
      </c>
      <c r="C89" s="44"/>
      <c r="D89" s="44"/>
      <c r="E89" s="44"/>
      <c r="F89" s="44"/>
      <c r="G89" s="44"/>
      <c r="H89" s="44"/>
      <c r="I89" s="44"/>
      <c r="J89" s="44"/>
      <c r="K89" s="44"/>
      <c r="L89" s="44"/>
    </row>
    <row r="90" spans="1:12" s="10" customFormat="1" ht="15.75" x14ac:dyDescent="0.25">
      <c r="A90" s="51"/>
      <c r="B90" s="52"/>
      <c r="C90" s="53"/>
      <c r="D90" s="53"/>
      <c r="E90" s="53"/>
      <c r="F90" s="53"/>
      <c r="G90" s="9"/>
      <c r="H90" s="9"/>
      <c r="I90" s="9"/>
      <c r="J90" s="9"/>
      <c r="K90" s="9"/>
      <c r="L90" s="9"/>
    </row>
  </sheetData>
  <sheetProtection selectLockedCells="1" selectUnlockedCells="1"/>
  <mergeCells count="12">
    <mergeCell ref="B31:L31"/>
    <mergeCell ref="B50:C50"/>
    <mergeCell ref="B51:L51"/>
    <mergeCell ref="B1:K1"/>
    <mergeCell ref="B2:K2"/>
    <mergeCell ref="B4:C5"/>
    <mergeCell ref="I4:K5"/>
    <mergeCell ref="B6:K6"/>
    <mergeCell ref="B7:K7"/>
    <mergeCell ref="B8:K8"/>
    <mergeCell ref="B29:C29"/>
    <mergeCell ref="B30:C30"/>
  </mergeCells>
  <printOptions horizontalCentered="1" verticalCentered="1"/>
  <pageMargins left="0.196850393700787" right="0.23622047244094499" top="0.27559055118110198" bottom="0.31496062992126" header="0.27559055118110198" footer="0.31496062992126"/>
  <pageSetup paperSize="9" orientation="landscape" r:id="rId1"/>
  <headerFooter>
    <oddFooter xml:space="preserve">&amp;R&amp;".VnTime,Regular"&amp;14&amp;P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E4FD-418D-448D-9D7C-0A61D453D04A}">
  <dimension ref="A1:L81"/>
  <sheetViews>
    <sheetView tabSelected="1" zoomScaleNormal="100" zoomScaleSheetLayoutView="90" workbookViewId="0">
      <selection activeCell="L71" sqref="L71"/>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55"/>
      <c r="C1" s="55"/>
      <c r="D1" s="55"/>
      <c r="E1" s="55"/>
      <c r="F1" s="55"/>
      <c r="G1" s="55"/>
      <c r="H1" s="55"/>
      <c r="I1" s="55"/>
      <c r="J1" s="55"/>
      <c r="K1" s="55"/>
    </row>
    <row r="2" spans="1:12" ht="15.75" x14ac:dyDescent="0.25">
      <c r="B2" s="55" t="s">
        <v>0</v>
      </c>
      <c r="C2" s="55"/>
      <c r="D2" s="55"/>
      <c r="E2" s="55"/>
      <c r="F2" s="55"/>
      <c r="G2" s="55"/>
      <c r="H2" s="55"/>
      <c r="I2" s="55"/>
      <c r="J2" s="55"/>
      <c r="K2" s="55"/>
    </row>
    <row r="3" spans="1:12" ht="15.75" x14ac:dyDescent="0.25">
      <c r="B3" s="4"/>
    </row>
    <row r="4" spans="1:12" ht="15.75" x14ac:dyDescent="0.25">
      <c r="B4" s="56" t="s">
        <v>1</v>
      </c>
      <c r="C4" s="56"/>
      <c r="I4" s="57"/>
      <c r="J4" s="57"/>
      <c r="K4" s="57"/>
      <c r="L4" s="7"/>
    </row>
    <row r="5" spans="1:12" ht="15.75" x14ac:dyDescent="0.25">
      <c r="B5" s="56"/>
      <c r="C5" s="56"/>
      <c r="I5" s="57"/>
      <c r="J5" s="57"/>
      <c r="K5" s="57"/>
      <c r="L5" s="7"/>
    </row>
    <row r="6" spans="1:12" ht="15.75" x14ac:dyDescent="0.25">
      <c r="B6" s="55" t="s">
        <v>2</v>
      </c>
      <c r="C6" s="55"/>
      <c r="D6" s="55"/>
      <c r="E6" s="55"/>
      <c r="F6" s="55"/>
      <c r="G6" s="55"/>
      <c r="H6" s="55"/>
      <c r="I6" s="55"/>
      <c r="J6" s="55"/>
      <c r="K6" s="55"/>
    </row>
    <row r="7" spans="1:12" s="10" customFormat="1" ht="32.25" customHeight="1" x14ac:dyDescent="0.25">
      <c r="A7" s="62" t="s">
        <v>72</v>
      </c>
      <c r="B7" s="54"/>
      <c r="C7" s="54"/>
      <c r="D7" s="54"/>
      <c r="E7" s="54"/>
      <c r="F7" s="54"/>
      <c r="G7" s="54"/>
      <c r="H7" s="54"/>
      <c r="I7" s="54"/>
      <c r="J7" s="54"/>
      <c r="K7" s="54"/>
      <c r="L7" s="54"/>
    </row>
    <row r="8" spans="1:12" s="10" customFormat="1" ht="15.75" x14ac:dyDescent="0.25">
      <c r="A8" s="8" t="s">
        <v>4</v>
      </c>
      <c r="B8" s="58" t="s">
        <v>5</v>
      </c>
      <c r="C8" s="58"/>
      <c r="D8" s="58"/>
      <c r="E8" s="58"/>
      <c r="F8" s="58"/>
      <c r="G8" s="58"/>
      <c r="H8" s="58"/>
      <c r="I8" s="58"/>
      <c r="J8" s="58"/>
      <c r="K8" s="58"/>
      <c r="L8" s="9"/>
    </row>
    <row r="9" spans="1:12" s="10" customFormat="1" ht="8.25" customHeight="1" thickBot="1" x14ac:dyDescent="0.3">
      <c r="A9" s="8"/>
      <c r="B9" s="11"/>
      <c r="C9" s="11"/>
      <c r="D9" s="11"/>
      <c r="E9" s="11"/>
      <c r="F9" s="11"/>
      <c r="G9" s="11"/>
      <c r="H9" s="11"/>
      <c r="I9" s="11"/>
      <c r="J9" s="11"/>
      <c r="K9" s="11"/>
      <c r="L9" s="9"/>
    </row>
    <row r="10" spans="1:12" s="10" customFormat="1" ht="110.25" x14ac:dyDescent="0.25">
      <c r="A10" s="12" t="s">
        <v>6</v>
      </c>
      <c r="B10" s="13" t="s">
        <v>7</v>
      </c>
      <c r="C10" s="13" t="s">
        <v>8</v>
      </c>
      <c r="D10" s="14" t="s">
        <v>9</v>
      </c>
      <c r="E10" s="15" t="s">
        <v>10</v>
      </c>
      <c r="F10" s="16" t="s">
        <v>11</v>
      </c>
      <c r="G10" s="14" t="s">
        <v>12</v>
      </c>
      <c r="H10" s="14" t="s">
        <v>13</v>
      </c>
      <c r="I10" s="14" t="s">
        <v>14</v>
      </c>
      <c r="J10" s="17" t="s">
        <v>15</v>
      </c>
      <c r="K10" s="17" t="s">
        <v>16</v>
      </c>
      <c r="L10" s="18" t="s">
        <v>17</v>
      </c>
    </row>
    <row r="11" spans="1:12" s="10" customFormat="1" ht="15.75" x14ac:dyDescent="0.25">
      <c r="A11" s="19">
        <v>1</v>
      </c>
      <c r="B11" s="20" t="s">
        <v>18</v>
      </c>
      <c r="C11" s="21"/>
      <c r="D11" s="22"/>
      <c r="E11" s="23"/>
      <c r="F11" s="24"/>
      <c r="G11" s="24"/>
      <c r="H11" s="24"/>
      <c r="I11" s="24"/>
      <c r="J11" s="24"/>
      <c r="K11" s="24"/>
      <c r="L11" s="25"/>
    </row>
    <row r="12" spans="1:12" s="10" customFormat="1" ht="47.25" x14ac:dyDescent="0.25">
      <c r="A12" s="26">
        <v>1.1000000000000001</v>
      </c>
      <c r="B12" s="21" t="s">
        <v>69</v>
      </c>
      <c r="C12" s="27" t="s">
        <v>20</v>
      </c>
      <c r="D12" s="28">
        <v>1</v>
      </c>
      <c r="E12" s="23">
        <v>61853</v>
      </c>
      <c r="F12" s="24"/>
      <c r="G12" s="24"/>
      <c r="H12" s="24">
        <v>3</v>
      </c>
      <c r="I12" s="24">
        <v>3</v>
      </c>
      <c r="J12" s="30">
        <f>G12+F12+(D12*E12)</f>
        <v>61853</v>
      </c>
      <c r="K12" s="30">
        <f>J12*I12*H12</f>
        <v>556677</v>
      </c>
      <c r="L12" s="25"/>
    </row>
    <row r="13" spans="1:12" s="10" customFormat="1" ht="94.5" x14ac:dyDescent="0.25">
      <c r="A13" s="26">
        <v>1.2</v>
      </c>
      <c r="B13" s="21" t="s">
        <v>71</v>
      </c>
      <c r="C13" s="21" t="s">
        <v>70</v>
      </c>
      <c r="D13" s="28">
        <v>1</v>
      </c>
      <c r="E13" s="23">
        <v>61853</v>
      </c>
      <c r="F13" s="24"/>
      <c r="G13" s="24"/>
      <c r="H13" s="24">
        <v>3</v>
      </c>
      <c r="I13" s="24">
        <v>3</v>
      </c>
      <c r="J13" s="30">
        <f>G13+F13+(D13*E13)</f>
        <v>61853</v>
      </c>
      <c r="K13" s="30">
        <f>J13*I13*H13</f>
        <v>556677</v>
      </c>
      <c r="L13" s="25"/>
    </row>
    <row r="14" spans="1:12" s="10" customFormat="1" ht="15.75" x14ac:dyDescent="0.25">
      <c r="A14" s="19">
        <v>2</v>
      </c>
      <c r="B14" s="20" t="s">
        <v>27</v>
      </c>
      <c r="C14" s="21" t="s">
        <v>28</v>
      </c>
      <c r="D14" s="28">
        <v>2</v>
      </c>
      <c r="E14" s="23">
        <v>61853</v>
      </c>
      <c r="F14" s="24">
        <v>0</v>
      </c>
      <c r="G14" s="24"/>
      <c r="H14" s="24">
        <v>3</v>
      </c>
      <c r="I14" s="24">
        <v>0</v>
      </c>
      <c r="J14" s="30">
        <f>G14+F14+(D14*E14)</f>
        <v>123706</v>
      </c>
      <c r="K14" s="30">
        <f>J14*I14*H14</f>
        <v>0</v>
      </c>
      <c r="L14" s="25"/>
    </row>
    <row r="15" spans="1:12" s="10" customFormat="1" ht="19.899999999999999" customHeight="1" x14ac:dyDescent="0.25">
      <c r="A15" s="26"/>
      <c r="B15" s="21"/>
      <c r="C15" s="21" t="s">
        <v>29</v>
      </c>
      <c r="D15" s="28">
        <v>1</v>
      </c>
      <c r="E15" s="23">
        <v>61853</v>
      </c>
      <c r="F15" s="24">
        <v>0</v>
      </c>
      <c r="G15" s="24">
        <v>8000</v>
      </c>
      <c r="H15" s="24">
        <v>3</v>
      </c>
      <c r="I15" s="24">
        <v>0</v>
      </c>
      <c r="J15" s="30">
        <f>G15+F15+(D15*E15)</f>
        <v>69853</v>
      </c>
      <c r="K15" s="30">
        <f>J15*I15*H15</f>
        <v>0</v>
      </c>
      <c r="L15" s="25" t="s">
        <v>30</v>
      </c>
    </row>
    <row r="16" spans="1:12" s="10" customFormat="1" ht="15.75" x14ac:dyDescent="0.25">
      <c r="A16" s="26"/>
      <c r="B16" s="21"/>
      <c r="C16" s="21" t="s">
        <v>31</v>
      </c>
      <c r="D16" s="28">
        <v>0.5</v>
      </c>
      <c r="E16" s="23">
        <v>61853</v>
      </c>
      <c r="F16" s="24">
        <v>0</v>
      </c>
      <c r="G16" s="24"/>
      <c r="H16" s="24">
        <v>3</v>
      </c>
      <c r="I16" s="24">
        <v>3</v>
      </c>
      <c r="J16" s="30">
        <f>G16+F16+(D16*E16)</f>
        <v>30926.5</v>
      </c>
      <c r="K16" s="30">
        <f>J16*I16*H16</f>
        <v>278338.5</v>
      </c>
      <c r="L16" s="25"/>
    </row>
    <row r="17" spans="1:12" s="10" customFormat="1" ht="31.5" x14ac:dyDescent="0.25">
      <c r="A17" s="19">
        <v>3</v>
      </c>
      <c r="B17" s="20" t="s">
        <v>32</v>
      </c>
      <c r="C17" s="21"/>
      <c r="D17" s="28">
        <v>0</v>
      </c>
      <c r="E17" s="23">
        <v>61853</v>
      </c>
      <c r="F17" s="24">
        <v>0</v>
      </c>
      <c r="G17" s="24"/>
      <c r="H17" s="24">
        <v>3</v>
      </c>
      <c r="I17" s="24">
        <v>0</v>
      </c>
      <c r="J17" s="30">
        <f>G17+F17+(D17*E17)</f>
        <v>0</v>
      </c>
      <c r="K17" s="30">
        <f>J17*I17*H17</f>
        <v>0</v>
      </c>
      <c r="L17" s="25"/>
    </row>
    <row r="18" spans="1:12" s="10" customFormat="1" ht="15.75" x14ac:dyDescent="0.25">
      <c r="A18" s="31" t="s">
        <v>33</v>
      </c>
      <c r="B18" s="21" t="s">
        <v>34</v>
      </c>
      <c r="C18" s="21"/>
      <c r="D18" s="28">
        <v>0</v>
      </c>
      <c r="E18" s="23">
        <v>61853</v>
      </c>
      <c r="F18" s="24">
        <v>0</v>
      </c>
      <c r="G18" s="24"/>
      <c r="H18" s="24">
        <v>3</v>
      </c>
      <c r="I18" s="24">
        <v>0</v>
      </c>
      <c r="J18" s="30">
        <f>G18+F18+(D18*E18)</f>
        <v>0</v>
      </c>
      <c r="K18" s="30">
        <f>J18*I18*H18</f>
        <v>0</v>
      </c>
      <c r="L18" s="25"/>
    </row>
    <row r="19" spans="1:12" s="10" customFormat="1" ht="15.75" x14ac:dyDescent="0.25">
      <c r="A19" s="31" t="s">
        <v>35</v>
      </c>
      <c r="B19" s="21" t="s">
        <v>36</v>
      </c>
      <c r="C19" s="21"/>
      <c r="D19" s="28">
        <v>0</v>
      </c>
      <c r="E19" s="23">
        <v>61853</v>
      </c>
      <c r="F19" s="24">
        <v>0</v>
      </c>
      <c r="G19" s="24"/>
      <c r="H19" s="24">
        <v>3</v>
      </c>
      <c r="I19" s="24">
        <v>0</v>
      </c>
      <c r="J19" s="30">
        <f>G19+F19+(D19*E19)</f>
        <v>0</v>
      </c>
      <c r="K19" s="30">
        <f>J19*I19*H19</f>
        <v>0</v>
      </c>
      <c r="L19" s="25"/>
    </row>
    <row r="20" spans="1:12" s="10" customFormat="1" ht="15.75" x14ac:dyDescent="0.25">
      <c r="A20" s="31" t="s">
        <v>37</v>
      </c>
      <c r="B20" s="21" t="s">
        <v>38</v>
      </c>
      <c r="C20" s="21"/>
      <c r="D20" s="28">
        <v>0</v>
      </c>
      <c r="E20" s="23">
        <v>61853</v>
      </c>
      <c r="F20" s="24">
        <v>0</v>
      </c>
      <c r="G20" s="24"/>
      <c r="H20" s="24">
        <v>3</v>
      </c>
      <c r="I20" s="24">
        <v>0</v>
      </c>
      <c r="J20" s="30">
        <f>G20+F20+(D20*E20)</f>
        <v>0</v>
      </c>
      <c r="K20" s="30">
        <f>J20*I20*H20</f>
        <v>0</v>
      </c>
      <c r="L20" s="25"/>
    </row>
    <row r="21" spans="1:12" s="10" customFormat="1" ht="63" x14ac:dyDescent="0.25">
      <c r="A21" s="19">
        <v>4</v>
      </c>
      <c r="B21" s="21" t="s">
        <v>39</v>
      </c>
      <c r="C21" s="21"/>
      <c r="D21" s="28">
        <v>0</v>
      </c>
      <c r="E21" s="23">
        <v>61853</v>
      </c>
      <c r="F21" s="24">
        <v>0</v>
      </c>
      <c r="G21" s="24"/>
      <c r="H21" s="24">
        <v>3</v>
      </c>
      <c r="I21" s="24">
        <v>0</v>
      </c>
      <c r="J21" s="30">
        <f>G21+F21+(D21*E21)</f>
        <v>0</v>
      </c>
      <c r="K21" s="30">
        <f>J21*I21*H21</f>
        <v>0</v>
      </c>
      <c r="L21" s="25"/>
    </row>
    <row r="22" spans="1:12" s="10" customFormat="1" ht="31.5" x14ac:dyDescent="0.25">
      <c r="A22" s="19">
        <v>5</v>
      </c>
      <c r="B22" s="21" t="s">
        <v>40</v>
      </c>
      <c r="C22" s="21"/>
      <c r="D22" s="28">
        <v>0</v>
      </c>
      <c r="E22" s="23">
        <v>61853</v>
      </c>
      <c r="F22" s="24">
        <v>0</v>
      </c>
      <c r="G22" s="24"/>
      <c r="H22" s="24">
        <v>3</v>
      </c>
      <c r="I22" s="24">
        <v>0</v>
      </c>
      <c r="J22" s="30">
        <f>G22+F22+(D22*E22)</f>
        <v>0</v>
      </c>
      <c r="K22" s="30">
        <f>J22*I22*H22</f>
        <v>0</v>
      </c>
      <c r="L22" s="25"/>
    </row>
    <row r="23" spans="1:12" s="10" customFormat="1" ht="15.75" x14ac:dyDescent="0.25">
      <c r="A23" s="26">
        <v>6</v>
      </c>
      <c r="B23" s="20" t="s">
        <v>41</v>
      </c>
      <c r="C23" s="21" t="s">
        <v>28</v>
      </c>
      <c r="D23" s="28">
        <v>2</v>
      </c>
      <c r="E23" s="23">
        <v>61853</v>
      </c>
      <c r="F23" s="24">
        <v>0</v>
      </c>
      <c r="G23" s="24"/>
      <c r="H23" s="24">
        <v>3</v>
      </c>
      <c r="I23" s="24">
        <v>3</v>
      </c>
      <c r="J23" s="30">
        <f>G23+F23+(D23*E23)</f>
        <v>123706</v>
      </c>
      <c r="K23" s="30">
        <f>J23*I23*H23</f>
        <v>1113354</v>
      </c>
      <c r="L23" s="25"/>
    </row>
    <row r="24" spans="1:12" s="10" customFormat="1" ht="15.75" x14ac:dyDescent="0.25">
      <c r="A24" s="32"/>
      <c r="B24" s="21"/>
      <c r="C24" s="21" t="s">
        <v>29</v>
      </c>
      <c r="D24" s="28">
        <v>1</v>
      </c>
      <c r="E24" s="23">
        <v>61853</v>
      </c>
      <c r="F24" s="24">
        <v>0</v>
      </c>
      <c r="G24" s="24">
        <v>8000</v>
      </c>
      <c r="H24" s="24">
        <v>3</v>
      </c>
      <c r="I24" s="24">
        <v>0</v>
      </c>
      <c r="J24" s="30">
        <f>G24+F24+(D24*E24)</f>
        <v>69853</v>
      </c>
      <c r="K24" s="30">
        <f>J24*I24*H24</f>
        <v>0</v>
      </c>
      <c r="L24" s="25" t="s">
        <v>30</v>
      </c>
    </row>
    <row r="25" spans="1:12" s="10" customFormat="1" ht="15.75" x14ac:dyDescent="0.25">
      <c r="A25" s="32"/>
      <c r="B25" s="21"/>
      <c r="C25" s="21" t="s">
        <v>31</v>
      </c>
      <c r="D25" s="28">
        <v>0.5</v>
      </c>
      <c r="E25" s="23">
        <v>61853</v>
      </c>
      <c r="F25" s="24">
        <v>0</v>
      </c>
      <c r="G25" s="24"/>
      <c r="H25" s="24">
        <v>3</v>
      </c>
      <c r="I25" s="24">
        <v>0</v>
      </c>
      <c r="J25" s="30">
        <f>G25+F25+(D25*E25)</f>
        <v>30926.5</v>
      </c>
      <c r="K25" s="30">
        <f>J25*I25*H25</f>
        <v>0</v>
      </c>
      <c r="L25" s="25"/>
    </row>
    <row r="26" spans="1:12" s="10" customFormat="1" ht="15.75" x14ac:dyDescent="0.25">
      <c r="A26" s="33"/>
      <c r="B26" s="21"/>
      <c r="C26" s="21" t="s">
        <v>42</v>
      </c>
      <c r="D26" s="28">
        <v>0</v>
      </c>
      <c r="E26" s="23">
        <v>61853</v>
      </c>
      <c r="F26" s="24">
        <v>0</v>
      </c>
      <c r="G26" s="24"/>
      <c r="H26" s="24">
        <v>3</v>
      </c>
      <c r="I26" s="24">
        <v>0</v>
      </c>
      <c r="J26" s="30">
        <f>G26+F26+(D26*E26)</f>
        <v>0</v>
      </c>
      <c r="K26" s="30">
        <f>J26*I26*H26</f>
        <v>0</v>
      </c>
      <c r="L26" s="25"/>
    </row>
    <row r="27" spans="1:12" s="10" customFormat="1" ht="16.5" thickBot="1" x14ac:dyDescent="0.3">
      <c r="A27" s="34"/>
      <c r="B27" s="59" t="s">
        <v>43</v>
      </c>
      <c r="C27" s="60"/>
      <c r="D27" s="35"/>
      <c r="E27" s="36"/>
      <c r="F27" s="36">
        <f>SUM(F11:F21)</f>
        <v>0</v>
      </c>
      <c r="G27" s="36">
        <f>SUM(G11:G26)</f>
        <v>16000</v>
      </c>
      <c r="H27" s="36"/>
      <c r="I27" s="36"/>
      <c r="J27" s="36">
        <f>SUM(J11:J26)</f>
        <v>572677</v>
      </c>
      <c r="K27" s="36">
        <f>SUM(K11:K26)</f>
        <v>2505046.5</v>
      </c>
      <c r="L27" s="37"/>
    </row>
    <row r="28" spans="1:12" s="10" customFormat="1" ht="16.5" thickBot="1" x14ac:dyDescent="0.3">
      <c r="A28" s="38" t="s">
        <v>44</v>
      </c>
      <c r="B28" s="61" t="s">
        <v>62</v>
      </c>
      <c r="C28" s="61"/>
      <c r="D28" s="61"/>
      <c r="E28" s="61"/>
      <c r="F28" s="61"/>
      <c r="G28" s="61"/>
      <c r="H28" s="61"/>
      <c r="I28" s="61"/>
      <c r="J28" s="61"/>
      <c r="K28" s="61"/>
      <c r="L28" s="61"/>
    </row>
    <row r="29" spans="1:12" s="10" customFormat="1" ht="110.25" x14ac:dyDescent="0.25">
      <c r="A29" s="12" t="s">
        <v>6</v>
      </c>
      <c r="B29" s="13" t="s">
        <v>7</v>
      </c>
      <c r="C29" s="13" t="s">
        <v>8</v>
      </c>
      <c r="D29" s="14" t="s">
        <v>9</v>
      </c>
      <c r="E29" s="15" t="s">
        <v>10</v>
      </c>
      <c r="F29" s="16" t="s">
        <v>11</v>
      </c>
      <c r="G29" s="14" t="s">
        <v>12</v>
      </c>
      <c r="H29" s="14" t="s">
        <v>13</v>
      </c>
      <c r="I29" s="14" t="s">
        <v>14</v>
      </c>
      <c r="J29" s="14" t="s">
        <v>15</v>
      </c>
      <c r="K29" s="14" t="s">
        <v>16</v>
      </c>
      <c r="L29" s="18" t="s">
        <v>17</v>
      </c>
    </row>
    <row r="30" spans="1:12" s="10" customFormat="1" ht="15.75" x14ac:dyDescent="0.25">
      <c r="A30" s="19">
        <v>1</v>
      </c>
      <c r="B30" s="20" t="s">
        <v>18</v>
      </c>
      <c r="C30" s="21"/>
      <c r="D30" s="22"/>
      <c r="E30" s="23"/>
      <c r="F30" s="24"/>
      <c r="G30" s="24"/>
      <c r="H30" s="24"/>
      <c r="I30" s="24"/>
      <c r="J30" s="24"/>
      <c r="K30" s="24"/>
      <c r="L30" s="25"/>
    </row>
    <row r="31" spans="1:12" s="10" customFormat="1" ht="47.25" x14ac:dyDescent="0.25">
      <c r="A31" s="26">
        <v>1.1000000000000001</v>
      </c>
      <c r="B31" s="21" t="s">
        <v>69</v>
      </c>
      <c r="C31" s="27" t="s">
        <v>51</v>
      </c>
      <c r="D31" s="28">
        <v>1</v>
      </c>
      <c r="E31" s="23">
        <v>61853</v>
      </c>
      <c r="F31" s="24"/>
      <c r="G31" s="24"/>
      <c r="H31" s="24">
        <v>1</v>
      </c>
      <c r="I31" s="24">
        <v>3</v>
      </c>
      <c r="J31" s="30">
        <f>G31+F31+(D31*E31)</f>
        <v>61853</v>
      </c>
      <c r="K31" s="30">
        <f>J31*I31*H31</f>
        <v>185559</v>
      </c>
      <c r="L31" s="25"/>
    </row>
    <row r="32" spans="1:12" s="10" customFormat="1" ht="126" x14ac:dyDescent="0.25">
      <c r="A32" s="26">
        <v>1.2</v>
      </c>
      <c r="B32" s="21" t="s">
        <v>68</v>
      </c>
      <c r="C32" s="21" t="s">
        <v>51</v>
      </c>
      <c r="D32" s="28">
        <v>1</v>
      </c>
      <c r="E32" s="23">
        <v>61853</v>
      </c>
      <c r="F32" s="24"/>
      <c r="G32" s="24"/>
      <c r="H32" s="24">
        <v>1</v>
      </c>
      <c r="I32" s="24">
        <v>3</v>
      </c>
      <c r="J32" s="30">
        <f>G32+F32+(D32*E32)</f>
        <v>61853</v>
      </c>
      <c r="K32" s="30">
        <f>J32*I32*H32</f>
        <v>185559</v>
      </c>
      <c r="L32" s="25"/>
    </row>
    <row r="33" spans="1:12" s="10" customFormat="1" ht="15.75" x14ac:dyDescent="0.25">
      <c r="A33" s="19">
        <v>2</v>
      </c>
      <c r="B33" s="20" t="s">
        <v>27</v>
      </c>
      <c r="C33" s="21" t="s">
        <v>28</v>
      </c>
      <c r="D33" s="28">
        <v>2</v>
      </c>
      <c r="E33" s="23">
        <v>61853</v>
      </c>
      <c r="F33" s="24">
        <v>0</v>
      </c>
      <c r="G33" s="24"/>
      <c r="H33" s="24">
        <v>1</v>
      </c>
      <c r="I33" s="24">
        <v>0</v>
      </c>
      <c r="J33" s="30">
        <f>G33+F33+(D33*E33)</f>
        <v>123706</v>
      </c>
      <c r="K33" s="30">
        <f>J33*I33*H33</f>
        <v>0</v>
      </c>
      <c r="L33" s="25"/>
    </row>
    <row r="34" spans="1:12" s="10" customFormat="1" ht="15.75" x14ac:dyDescent="0.25">
      <c r="A34" s="26"/>
      <c r="B34" s="21"/>
      <c r="C34" s="21" t="s">
        <v>29</v>
      </c>
      <c r="D34" s="28">
        <v>1</v>
      </c>
      <c r="E34" s="23">
        <v>61853</v>
      </c>
      <c r="F34" s="24">
        <v>0</v>
      </c>
      <c r="G34" s="24">
        <v>8000</v>
      </c>
      <c r="H34" s="24">
        <v>1</v>
      </c>
      <c r="I34" s="24">
        <v>0</v>
      </c>
      <c r="J34" s="30">
        <f>G34+F34+(D34*E34)</f>
        <v>69853</v>
      </c>
      <c r="K34" s="30">
        <f>J34*I34*H34</f>
        <v>0</v>
      </c>
      <c r="L34" s="25" t="s">
        <v>30</v>
      </c>
    </row>
    <row r="35" spans="1:12" s="10" customFormat="1" ht="15.75" x14ac:dyDescent="0.25">
      <c r="A35" s="26"/>
      <c r="B35" s="21"/>
      <c r="C35" s="21" t="s">
        <v>31</v>
      </c>
      <c r="D35" s="28">
        <v>0.5</v>
      </c>
      <c r="E35" s="23">
        <v>61853</v>
      </c>
      <c r="F35" s="24">
        <v>0</v>
      </c>
      <c r="G35" s="24"/>
      <c r="H35" s="24">
        <v>1</v>
      </c>
      <c r="I35" s="24">
        <v>3</v>
      </c>
      <c r="J35" s="30">
        <f>G35+F35+(D35*E35)</f>
        <v>30926.5</v>
      </c>
      <c r="K35" s="30">
        <f>J35*I35*H35</f>
        <v>92779.5</v>
      </c>
      <c r="L35" s="25"/>
    </row>
    <row r="36" spans="1:12" s="10" customFormat="1" ht="31.5" x14ac:dyDescent="0.25">
      <c r="A36" s="19">
        <v>3</v>
      </c>
      <c r="B36" s="20" t="s">
        <v>32</v>
      </c>
      <c r="C36" s="21"/>
      <c r="D36" s="28">
        <v>0</v>
      </c>
      <c r="E36" s="23">
        <v>61853</v>
      </c>
      <c r="F36" s="24">
        <v>0</v>
      </c>
      <c r="G36" s="24"/>
      <c r="H36" s="24">
        <v>0</v>
      </c>
      <c r="I36" s="24">
        <v>0</v>
      </c>
      <c r="J36" s="30">
        <f>G36+F36+(D36*E36)</f>
        <v>0</v>
      </c>
      <c r="K36" s="30">
        <f>J36*I36*H36</f>
        <v>0</v>
      </c>
      <c r="L36" s="25"/>
    </row>
    <row r="37" spans="1:12" s="10" customFormat="1" ht="15.75" x14ac:dyDescent="0.25">
      <c r="A37" s="31" t="s">
        <v>33</v>
      </c>
      <c r="B37" s="21" t="s">
        <v>34</v>
      </c>
      <c r="C37" s="21"/>
      <c r="D37" s="28">
        <v>0</v>
      </c>
      <c r="E37" s="23">
        <v>61853</v>
      </c>
      <c r="F37" s="24">
        <v>0</v>
      </c>
      <c r="G37" s="24"/>
      <c r="H37" s="24">
        <v>0</v>
      </c>
      <c r="I37" s="24">
        <v>0</v>
      </c>
      <c r="J37" s="30">
        <f>G37+F37+(D37*E37)</f>
        <v>0</v>
      </c>
      <c r="K37" s="30">
        <f>J37*I37*H37</f>
        <v>0</v>
      </c>
      <c r="L37" s="25"/>
    </row>
    <row r="38" spans="1:12" s="10" customFormat="1" ht="15.75" x14ac:dyDescent="0.25">
      <c r="A38" s="31" t="s">
        <v>35</v>
      </c>
      <c r="B38" s="21" t="s">
        <v>36</v>
      </c>
      <c r="C38" s="21"/>
      <c r="D38" s="28">
        <v>0</v>
      </c>
      <c r="E38" s="23">
        <v>61853</v>
      </c>
      <c r="F38" s="24">
        <v>0</v>
      </c>
      <c r="G38" s="24"/>
      <c r="H38" s="24">
        <v>0</v>
      </c>
      <c r="I38" s="24">
        <v>0</v>
      </c>
      <c r="J38" s="30">
        <f>G38+F38+(D38*E38)</f>
        <v>0</v>
      </c>
      <c r="K38" s="30">
        <f>J38*I38*H38</f>
        <v>0</v>
      </c>
      <c r="L38" s="25"/>
    </row>
    <row r="39" spans="1:12" s="10" customFormat="1" ht="15.75" x14ac:dyDescent="0.25">
      <c r="A39" s="31" t="s">
        <v>37</v>
      </c>
      <c r="B39" s="21" t="s">
        <v>38</v>
      </c>
      <c r="C39" s="21"/>
      <c r="D39" s="28">
        <v>0</v>
      </c>
      <c r="E39" s="23">
        <v>61853</v>
      </c>
      <c r="F39" s="24">
        <v>0</v>
      </c>
      <c r="G39" s="24"/>
      <c r="H39" s="24">
        <v>0</v>
      </c>
      <c r="I39" s="24">
        <v>0</v>
      </c>
      <c r="J39" s="30">
        <f>G39+F39+(D39*E39)</f>
        <v>0</v>
      </c>
      <c r="K39" s="30">
        <f>J39*I39*H39</f>
        <v>0</v>
      </c>
      <c r="L39" s="25"/>
    </row>
    <row r="40" spans="1:12" s="10" customFormat="1" ht="63" x14ac:dyDescent="0.25">
      <c r="A40" s="19">
        <v>4</v>
      </c>
      <c r="B40" s="21" t="s">
        <v>39</v>
      </c>
      <c r="C40" s="21"/>
      <c r="D40" s="28">
        <v>0</v>
      </c>
      <c r="E40" s="23">
        <v>61853</v>
      </c>
      <c r="F40" s="24">
        <v>0</v>
      </c>
      <c r="G40" s="24"/>
      <c r="H40" s="24">
        <v>0</v>
      </c>
      <c r="I40" s="24">
        <v>0</v>
      </c>
      <c r="J40" s="30">
        <f>G40+F40+(D40*E40)</f>
        <v>0</v>
      </c>
      <c r="K40" s="30">
        <f>J40*I40*H40</f>
        <v>0</v>
      </c>
      <c r="L40" s="25"/>
    </row>
    <row r="41" spans="1:12" s="10" customFormat="1" ht="31.5" x14ac:dyDescent="0.25">
      <c r="A41" s="19">
        <v>5</v>
      </c>
      <c r="B41" s="21" t="s">
        <v>40</v>
      </c>
      <c r="C41" s="21"/>
      <c r="D41" s="28">
        <v>0</v>
      </c>
      <c r="E41" s="23">
        <v>61853</v>
      </c>
      <c r="F41" s="24">
        <v>0</v>
      </c>
      <c r="G41" s="24"/>
      <c r="H41" s="24">
        <v>0</v>
      </c>
      <c r="I41" s="24">
        <v>0</v>
      </c>
      <c r="J41" s="30">
        <f>G41+F41+(D41*E41)</f>
        <v>0</v>
      </c>
      <c r="K41" s="30">
        <f>J41*I41*H41</f>
        <v>0</v>
      </c>
      <c r="L41" s="25"/>
    </row>
    <row r="42" spans="1:12" s="10" customFormat="1" ht="15.75" x14ac:dyDescent="0.25">
      <c r="A42" s="26">
        <v>6</v>
      </c>
      <c r="B42" s="20" t="s">
        <v>41</v>
      </c>
      <c r="C42" s="21" t="s">
        <v>28</v>
      </c>
      <c r="D42" s="28">
        <v>2</v>
      </c>
      <c r="E42" s="23">
        <v>61853</v>
      </c>
      <c r="F42" s="24">
        <v>0</v>
      </c>
      <c r="G42" s="24"/>
      <c r="H42" s="24">
        <v>1</v>
      </c>
      <c r="I42" s="24">
        <v>3</v>
      </c>
      <c r="J42" s="30">
        <f>G42+F42+(D42*E42)</f>
        <v>123706</v>
      </c>
      <c r="K42" s="30">
        <f>J42*I42*H42</f>
        <v>371118</v>
      </c>
      <c r="L42" s="25"/>
    </row>
    <row r="43" spans="1:12" s="10" customFormat="1" ht="15.75" x14ac:dyDescent="0.25">
      <c r="A43" s="32"/>
      <c r="B43" s="21"/>
      <c r="C43" s="21" t="s">
        <v>29</v>
      </c>
      <c r="D43" s="28">
        <v>1</v>
      </c>
      <c r="E43" s="23">
        <v>61853</v>
      </c>
      <c r="F43" s="24">
        <v>0</v>
      </c>
      <c r="G43" s="24">
        <v>8000</v>
      </c>
      <c r="H43" s="24">
        <v>1</v>
      </c>
      <c r="I43" s="24">
        <v>0</v>
      </c>
      <c r="J43" s="30">
        <f>G43+F43+(D43*E43)</f>
        <v>69853</v>
      </c>
      <c r="K43" s="30">
        <f>J43*I43*H43</f>
        <v>0</v>
      </c>
      <c r="L43" s="25" t="s">
        <v>30</v>
      </c>
    </row>
    <row r="44" spans="1:12" s="10" customFormat="1" ht="15.75" x14ac:dyDescent="0.25">
      <c r="A44" s="32"/>
      <c r="B44" s="21"/>
      <c r="C44" s="21" t="s">
        <v>31</v>
      </c>
      <c r="D44" s="28">
        <v>0.5</v>
      </c>
      <c r="E44" s="23">
        <v>61853</v>
      </c>
      <c r="F44" s="24">
        <v>0</v>
      </c>
      <c r="G44" s="24"/>
      <c r="H44" s="24">
        <v>0</v>
      </c>
      <c r="I44" s="24">
        <v>0</v>
      </c>
      <c r="J44" s="30">
        <f>G44+F44+(D44*E44)</f>
        <v>30926.5</v>
      </c>
      <c r="K44" s="30">
        <f>J44*I44*H44</f>
        <v>0</v>
      </c>
      <c r="L44" s="25"/>
    </row>
    <row r="45" spans="1:12" s="10" customFormat="1" ht="15.75" x14ac:dyDescent="0.25">
      <c r="A45" s="33"/>
      <c r="B45" s="21"/>
      <c r="C45" s="21" t="s">
        <v>42</v>
      </c>
      <c r="D45" s="28">
        <v>0</v>
      </c>
      <c r="E45" s="23">
        <v>61853</v>
      </c>
      <c r="F45" s="24">
        <v>0</v>
      </c>
      <c r="G45" s="24"/>
      <c r="H45" s="24">
        <v>0</v>
      </c>
      <c r="I45" s="24">
        <v>0</v>
      </c>
      <c r="J45" s="30">
        <f>G45+F45+(D45*E45)</f>
        <v>0</v>
      </c>
      <c r="K45" s="30">
        <f>J45*I45*H45</f>
        <v>0</v>
      </c>
      <c r="L45" s="25"/>
    </row>
    <row r="46" spans="1:12" s="10" customFormat="1" ht="16.5" thickBot="1" x14ac:dyDescent="0.3">
      <c r="A46" s="34"/>
      <c r="B46" s="59" t="s">
        <v>43</v>
      </c>
      <c r="C46" s="60"/>
      <c r="D46" s="35"/>
      <c r="E46" s="36"/>
      <c r="F46" s="36">
        <f>SUM(F30:F40)</f>
        <v>0</v>
      </c>
      <c r="G46" s="36">
        <f>SUM(G30:G45)</f>
        <v>16000</v>
      </c>
      <c r="H46" s="36"/>
      <c r="I46" s="36"/>
      <c r="J46" s="36">
        <f>SUM(J30:J45)</f>
        <v>572677</v>
      </c>
      <c r="K46" s="36">
        <f>SUM(K30:K45)</f>
        <v>835015.5</v>
      </c>
      <c r="L46" s="37"/>
    </row>
    <row r="47" spans="1:12" s="10" customFormat="1" ht="15.75" x14ac:dyDescent="0.25">
      <c r="A47" s="39"/>
      <c r="B47" s="40"/>
      <c r="C47" s="40"/>
      <c r="D47" s="41"/>
      <c r="E47" s="42"/>
      <c r="F47" s="42"/>
      <c r="G47" s="42"/>
      <c r="H47" s="43"/>
      <c r="I47" s="42"/>
      <c r="J47" s="42"/>
      <c r="K47" s="42"/>
      <c r="L47" s="42"/>
    </row>
    <row r="48" spans="1:12" s="10" customFormat="1" ht="15.75" x14ac:dyDescent="0.25">
      <c r="A48" s="8" t="s">
        <v>47</v>
      </c>
      <c r="B48" s="58" t="s">
        <v>48</v>
      </c>
      <c r="C48" s="58"/>
      <c r="D48" s="58"/>
      <c r="E48" s="58"/>
      <c r="F48" s="58"/>
      <c r="G48" s="58"/>
      <c r="H48" s="58"/>
      <c r="I48" s="58"/>
      <c r="J48" s="58"/>
      <c r="K48" s="58"/>
      <c r="L48" s="58"/>
    </row>
    <row r="49" spans="1:12" s="45" customFormat="1" ht="15.75" x14ac:dyDescent="0.25">
      <c r="A49" s="44"/>
      <c r="B49" s="44"/>
      <c r="C49" s="44"/>
      <c r="D49" s="44"/>
      <c r="E49" s="44"/>
      <c r="F49" s="44"/>
      <c r="G49" s="44"/>
      <c r="H49" s="44"/>
      <c r="I49" s="44"/>
      <c r="J49" s="44"/>
      <c r="K49" s="44"/>
      <c r="L49" s="44"/>
    </row>
    <row r="50" spans="1:12" s="45" customFormat="1" ht="15.75" x14ac:dyDescent="0.25">
      <c r="A50" s="44"/>
      <c r="B50" s="44"/>
      <c r="C50" s="44"/>
      <c r="D50" s="44"/>
      <c r="E50" s="44"/>
      <c r="F50" s="44"/>
      <c r="G50" s="44"/>
      <c r="H50" s="44"/>
      <c r="I50" s="44"/>
      <c r="J50" s="44"/>
      <c r="K50" s="44"/>
      <c r="L50" s="44"/>
    </row>
    <row r="51" spans="1:12" s="45" customFormat="1" ht="15.75" x14ac:dyDescent="0.25">
      <c r="A51" s="44"/>
      <c r="B51" s="44"/>
      <c r="C51" s="44"/>
      <c r="D51" s="44"/>
      <c r="E51" s="44"/>
      <c r="F51" s="44"/>
      <c r="G51" s="44"/>
      <c r="H51" s="44"/>
      <c r="I51" s="44"/>
      <c r="J51" s="44"/>
      <c r="K51" s="44"/>
      <c r="L51" s="44"/>
    </row>
    <row r="52" spans="1:12" s="45" customFormat="1" ht="15.75" x14ac:dyDescent="0.25">
      <c r="A52" s="44"/>
      <c r="B52" s="44"/>
      <c r="C52" s="44"/>
      <c r="D52" s="44"/>
      <c r="E52" s="44"/>
      <c r="F52" s="44"/>
      <c r="G52" s="44"/>
      <c r="H52" s="44"/>
      <c r="I52" s="44"/>
      <c r="J52" s="44"/>
      <c r="K52" s="44"/>
      <c r="L52" s="44"/>
    </row>
    <row r="53" spans="1:12" s="45" customFormat="1" ht="15.75" x14ac:dyDescent="0.25">
      <c r="A53" s="44"/>
      <c r="B53" s="44"/>
      <c r="C53" s="44"/>
      <c r="D53" s="44"/>
      <c r="E53" s="44"/>
      <c r="F53" s="44"/>
      <c r="G53" s="44"/>
      <c r="H53" s="44"/>
      <c r="I53" s="44"/>
      <c r="J53" s="44"/>
      <c r="K53" s="44"/>
      <c r="L53" s="44"/>
    </row>
    <row r="54" spans="1:12" s="45" customFormat="1" ht="15.75" x14ac:dyDescent="0.25">
      <c r="A54" s="44"/>
      <c r="B54" s="44"/>
      <c r="C54" s="44"/>
      <c r="D54" s="44"/>
      <c r="E54" s="44"/>
      <c r="F54" s="44"/>
      <c r="G54" s="44"/>
      <c r="H54" s="44"/>
      <c r="I54" s="44"/>
      <c r="J54" s="44"/>
      <c r="K54" s="44"/>
      <c r="L54" s="44"/>
    </row>
    <row r="55" spans="1:12" s="45" customFormat="1" ht="15.75" x14ac:dyDescent="0.25">
      <c r="A55" s="44"/>
      <c r="B55" s="44"/>
      <c r="C55" s="44"/>
      <c r="D55" s="44"/>
      <c r="E55" s="44"/>
      <c r="F55" s="44"/>
      <c r="G55" s="44"/>
      <c r="H55" s="44"/>
      <c r="I55" s="44"/>
      <c r="J55" s="44"/>
      <c r="K55" s="44"/>
      <c r="L55" s="44"/>
    </row>
    <row r="56" spans="1:12" s="45" customFormat="1" ht="15.75" x14ac:dyDescent="0.25">
      <c r="A56" s="44"/>
      <c r="B56" s="44"/>
      <c r="C56" s="44"/>
      <c r="D56" s="44"/>
      <c r="E56" s="44"/>
      <c r="F56" s="44"/>
      <c r="G56" s="44"/>
      <c r="H56" s="44"/>
      <c r="I56" s="44"/>
      <c r="J56" s="44"/>
      <c r="K56" s="44"/>
      <c r="L56" s="44"/>
    </row>
    <row r="57" spans="1:12" s="45" customFormat="1" ht="15.75" x14ac:dyDescent="0.25">
      <c r="A57" s="44"/>
      <c r="B57" s="44"/>
      <c r="C57" s="44"/>
      <c r="D57" s="44"/>
      <c r="E57" s="44"/>
      <c r="F57" s="44"/>
      <c r="G57" s="44"/>
      <c r="H57" s="44"/>
      <c r="I57" s="44"/>
      <c r="J57" s="44"/>
      <c r="K57" s="44"/>
      <c r="L57" s="44"/>
    </row>
    <row r="58" spans="1:12" s="45" customFormat="1" ht="15.75" x14ac:dyDescent="0.25">
      <c r="A58" s="44"/>
      <c r="B58" s="44"/>
      <c r="C58" s="44"/>
      <c r="D58" s="44"/>
      <c r="E58" s="44"/>
      <c r="F58" s="44"/>
      <c r="G58" s="44"/>
      <c r="H58" s="44"/>
      <c r="I58" s="44"/>
      <c r="J58" s="44"/>
      <c r="K58" s="44"/>
      <c r="L58" s="44"/>
    </row>
    <row r="59" spans="1:12" s="45" customFormat="1" ht="15.75" x14ac:dyDescent="0.25">
      <c r="A59" s="44"/>
      <c r="B59" s="44"/>
      <c r="C59" s="44"/>
      <c r="D59" s="44"/>
      <c r="E59" s="44"/>
      <c r="F59" s="44"/>
      <c r="G59" s="44"/>
      <c r="H59" s="44"/>
      <c r="I59" s="44"/>
      <c r="J59" s="44"/>
      <c r="K59" s="44"/>
      <c r="L59" s="44"/>
    </row>
    <row r="60" spans="1:12" s="45" customFormat="1" ht="15.75" x14ac:dyDescent="0.25">
      <c r="A60" s="44"/>
      <c r="B60" s="44"/>
      <c r="C60" s="44"/>
      <c r="D60" s="44"/>
      <c r="E60" s="44"/>
      <c r="F60" s="44"/>
      <c r="G60" s="44"/>
      <c r="H60" s="44"/>
      <c r="I60" s="44"/>
      <c r="J60" s="44"/>
      <c r="K60" s="44"/>
      <c r="L60" s="44"/>
    </row>
    <row r="61" spans="1:12" s="45" customFormat="1" ht="15.75" x14ac:dyDescent="0.25">
      <c r="A61" s="44"/>
      <c r="B61" s="44"/>
      <c r="C61" s="44"/>
      <c r="D61" s="44"/>
      <c r="E61" s="44"/>
      <c r="F61" s="44"/>
      <c r="G61" s="44"/>
      <c r="H61" s="44"/>
      <c r="I61" s="44"/>
      <c r="J61" s="44"/>
      <c r="K61" s="44"/>
      <c r="L61" s="44"/>
    </row>
    <row r="62" spans="1:12" s="45" customFormat="1" ht="15.75" x14ac:dyDescent="0.25">
      <c r="A62" s="44"/>
      <c r="B62" s="44"/>
      <c r="C62" s="44"/>
      <c r="D62" s="44"/>
      <c r="E62" s="44"/>
      <c r="F62" s="44"/>
      <c r="G62" s="44"/>
      <c r="H62" s="44"/>
      <c r="I62" s="44"/>
      <c r="J62" s="44"/>
      <c r="K62" s="44"/>
      <c r="L62" s="44"/>
    </row>
    <row r="63" spans="1:12" s="45" customFormat="1" ht="15.75" x14ac:dyDescent="0.25">
      <c r="A63" s="44"/>
      <c r="B63" s="44"/>
      <c r="C63" s="44"/>
      <c r="D63" s="44"/>
      <c r="E63" s="44"/>
      <c r="F63" s="44"/>
      <c r="G63" s="44"/>
      <c r="H63" s="44"/>
      <c r="I63" s="44"/>
      <c r="J63" s="44"/>
      <c r="K63" s="44"/>
      <c r="L63" s="44"/>
    </row>
    <row r="64" spans="1:12" s="45" customFormat="1" ht="15.75" x14ac:dyDescent="0.25">
      <c r="A64" s="44"/>
      <c r="B64" s="44"/>
      <c r="C64" s="44"/>
      <c r="D64" s="44"/>
      <c r="E64" s="44"/>
      <c r="F64" s="44"/>
      <c r="G64" s="44"/>
      <c r="H64" s="44"/>
      <c r="I64" s="44"/>
      <c r="J64" s="44"/>
      <c r="K64" s="44"/>
      <c r="L64" s="44"/>
    </row>
    <row r="65" spans="1:12" s="45" customFormat="1" ht="15.75" x14ac:dyDescent="0.25">
      <c r="A65" s="44"/>
      <c r="B65" s="44"/>
      <c r="C65" s="44"/>
      <c r="D65" s="44"/>
      <c r="E65" s="44"/>
      <c r="F65" s="44"/>
      <c r="G65" s="44"/>
      <c r="H65" s="44"/>
      <c r="I65" s="44"/>
      <c r="J65" s="44"/>
      <c r="K65" s="44"/>
      <c r="L65" s="44"/>
    </row>
    <row r="66" spans="1:12" s="45" customFormat="1" ht="15.75" x14ac:dyDescent="0.25">
      <c r="A66" s="44"/>
      <c r="B66" s="44"/>
      <c r="C66" s="44"/>
      <c r="D66" s="44"/>
      <c r="E66" s="44"/>
      <c r="F66" s="44"/>
      <c r="G66" s="44"/>
      <c r="H66" s="44"/>
      <c r="I66" s="44"/>
      <c r="J66" s="44"/>
      <c r="K66" s="46"/>
      <c r="L66" s="46"/>
    </row>
    <row r="67" spans="1:12" s="45" customFormat="1" ht="15.75" x14ac:dyDescent="0.25">
      <c r="A67" s="44"/>
      <c r="B67" s="44"/>
      <c r="C67" s="44"/>
      <c r="D67" s="44"/>
      <c r="E67" s="44"/>
      <c r="F67" s="44"/>
      <c r="G67" s="44"/>
      <c r="H67" s="44"/>
      <c r="I67" s="44"/>
      <c r="J67" s="44"/>
      <c r="K67" s="46"/>
      <c r="L67" s="46"/>
    </row>
    <row r="68" spans="1:12" s="45" customFormat="1" ht="15.75" x14ac:dyDescent="0.25">
      <c r="A68" s="44"/>
      <c r="B68" s="44"/>
      <c r="C68" s="44"/>
      <c r="D68" s="44"/>
      <c r="E68" s="44"/>
      <c r="F68" s="44"/>
      <c r="G68" s="44"/>
      <c r="H68" s="44"/>
      <c r="I68" s="44"/>
      <c r="J68" s="44"/>
      <c r="K68" s="46"/>
      <c r="L68" s="46"/>
    </row>
    <row r="69" spans="1:12" s="45" customFormat="1" ht="15.75" x14ac:dyDescent="0.25">
      <c r="A69" s="44"/>
      <c r="B69" s="44"/>
      <c r="C69" s="44"/>
      <c r="D69" s="44"/>
      <c r="E69" s="44"/>
      <c r="F69" s="44"/>
      <c r="G69" s="44"/>
      <c r="H69" s="44"/>
      <c r="I69" s="44"/>
      <c r="J69" s="44"/>
      <c r="K69" s="46"/>
      <c r="L69" s="46"/>
    </row>
    <row r="70" spans="1:12" s="45" customFormat="1" ht="15.75" x14ac:dyDescent="0.25">
      <c r="A70" s="44"/>
      <c r="B70" s="44"/>
      <c r="C70" s="44"/>
      <c r="D70" s="44"/>
      <c r="E70" s="44"/>
      <c r="F70" s="44"/>
      <c r="G70" s="44"/>
      <c r="H70" s="44"/>
      <c r="I70" s="44"/>
      <c r="J70" s="44"/>
      <c r="K70" s="46"/>
      <c r="L70" s="46"/>
    </row>
    <row r="71" spans="1:12" s="45" customFormat="1" ht="15.75" x14ac:dyDescent="0.25">
      <c r="A71" s="44"/>
      <c r="B71" s="44"/>
      <c r="C71" s="44"/>
      <c r="D71" s="44"/>
      <c r="E71" s="44"/>
      <c r="F71" s="44"/>
      <c r="G71" s="44"/>
      <c r="H71" s="44"/>
      <c r="I71" s="44"/>
      <c r="J71" s="44"/>
      <c r="K71" s="46"/>
      <c r="L71" s="46"/>
    </row>
    <row r="72" spans="1:12" s="45" customFormat="1" ht="15.75" x14ac:dyDescent="0.25">
      <c r="A72" s="44"/>
      <c r="B72" s="44"/>
      <c r="C72" s="44"/>
      <c r="D72" s="44"/>
      <c r="E72" s="44"/>
      <c r="F72" s="44"/>
      <c r="G72" s="44"/>
      <c r="H72" s="44"/>
      <c r="I72" s="44"/>
      <c r="J72" s="44"/>
      <c r="K72" s="46"/>
      <c r="L72" s="46"/>
    </row>
    <row r="73" spans="1:12" s="45" customFormat="1" ht="15.75" x14ac:dyDescent="0.25">
      <c r="A73" s="44"/>
      <c r="B73" s="44"/>
      <c r="C73" s="44"/>
      <c r="D73" s="44"/>
      <c r="E73" s="44"/>
      <c r="F73" s="44"/>
      <c r="G73" s="44"/>
      <c r="H73" s="44"/>
      <c r="I73" s="44"/>
      <c r="J73" s="44"/>
      <c r="K73" s="46"/>
      <c r="L73" s="46"/>
    </row>
    <row r="74" spans="1:12" s="45" customFormat="1" ht="15.75" x14ac:dyDescent="0.25">
      <c r="A74" s="44"/>
      <c r="B74" s="44"/>
      <c r="C74" s="44"/>
      <c r="D74" s="44"/>
      <c r="E74" s="44"/>
      <c r="F74" s="44"/>
      <c r="G74" s="44"/>
      <c r="H74" s="44"/>
      <c r="I74" s="44"/>
      <c r="J74" s="44"/>
      <c r="K74" s="46"/>
      <c r="L74" s="46"/>
    </row>
    <row r="75" spans="1:12" s="45" customFormat="1" ht="15.75" x14ac:dyDescent="0.25">
      <c r="A75" s="44"/>
      <c r="B75" s="44"/>
      <c r="C75" s="44"/>
      <c r="D75" s="44"/>
      <c r="E75" s="44"/>
      <c r="F75" s="44"/>
      <c r="G75" s="44"/>
      <c r="H75" s="44"/>
      <c r="I75" s="44"/>
      <c r="J75" s="44"/>
      <c r="K75" s="47"/>
      <c r="L75" s="47"/>
    </row>
    <row r="76" spans="1:12" s="45" customFormat="1" ht="15.75" x14ac:dyDescent="0.25">
      <c r="A76" s="44"/>
      <c r="B76" s="44"/>
      <c r="C76" s="44"/>
      <c r="D76" s="44"/>
      <c r="E76" s="44"/>
      <c r="F76" s="44"/>
      <c r="G76" s="44"/>
      <c r="H76" s="44"/>
      <c r="I76" s="44"/>
      <c r="J76" s="44"/>
      <c r="K76" s="48">
        <f>$K$27</f>
        <v>2505046.5</v>
      </c>
      <c r="L76" s="47"/>
    </row>
    <row r="77" spans="1:12" s="45" customFormat="1" ht="15.75" x14ac:dyDescent="0.25">
      <c r="A77" s="44"/>
      <c r="B77" s="44"/>
      <c r="C77" s="44"/>
      <c r="D77" s="44"/>
      <c r="E77" s="44"/>
      <c r="F77" s="44"/>
      <c r="G77" s="44"/>
      <c r="H77" s="44"/>
      <c r="I77" s="44"/>
      <c r="J77" s="44"/>
      <c r="K77" s="48">
        <f>$K$46</f>
        <v>835015.5</v>
      </c>
      <c r="L77" s="49"/>
    </row>
    <row r="78" spans="1:12" s="45" customFormat="1" ht="15.75" x14ac:dyDescent="0.25">
      <c r="A78" s="44"/>
      <c r="B78" s="44"/>
      <c r="C78" s="44"/>
      <c r="D78" s="44"/>
      <c r="E78" s="44"/>
      <c r="F78" s="44"/>
      <c r="G78" s="44"/>
      <c r="H78" s="44"/>
      <c r="I78" s="44"/>
      <c r="J78" s="44"/>
      <c r="K78" s="48">
        <f>K76-K77</f>
        <v>1670031</v>
      </c>
      <c r="L78" s="49">
        <f>K78/K76*100%</f>
        <v>0.66666666666666663</v>
      </c>
    </row>
    <row r="79" spans="1:12" s="45" customFormat="1" ht="15.75" x14ac:dyDescent="0.25">
      <c r="A79" s="44"/>
      <c r="B79" s="44"/>
      <c r="C79" s="44"/>
      <c r="D79" s="44"/>
      <c r="E79" s="44"/>
      <c r="F79" s="44"/>
      <c r="G79" s="44"/>
      <c r="H79" s="44"/>
      <c r="I79" s="44"/>
      <c r="J79" s="44"/>
      <c r="K79" s="47"/>
      <c r="L79" s="49">
        <f>K77/K76*100%</f>
        <v>0.33333333333333331</v>
      </c>
    </row>
    <row r="80" spans="1:12" s="45" customFormat="1" ht="15.75" x14ac:dyDescent="0.25">
      <c r="A80" s="44"/>
      <c r="B80" s="50" t="s">
        <v>49</v>
      </c>
      <c r="C80" s="44"/>
      <c r="D80" s="44"/>
      <c r="E80" s="44"/>
      <c r="F80" s="44"/>
      <c r="G80" s="44"/>
      <c r="H80" s="44"/>
      <c r="I80" s="44"/>
      <c r="J80" s="44"/>
      <c r="K80" s="44"/>
      <c r="L80" s="44"/>
    </row>
    <row r="81" spans="1:12" s="10" customFormat="1" ht="15.75" x14ac:dyDescent="0.25">
      <c r="A81" s="51"/>
      <c r="B81" s="52"/>
      <c r="C81" s="53"/>
      <c r="D81" s="53"/>
      <c r="E81" s="53"/>
      <c r="F81" s="53"/>
      <c r="G81" s="9"/>
      <c r="H81" s="9"/>
      <c r="I81" s="9"/>
      <c r="J81" s="9"/>
      <c r="K81" s="9"/>
      <c r="L81" s="9"/>
    </row>
  </sheetData>
  <sheetProtection selectLockedCells="1" selectUnlockedCells="1"/>
  <mergeCells count="11">
    <mergeCell ref="B8:K8"/>
    <mergeCell ref="B27:C27"/>
    <mergeCell ref="B28:L28"/>
    <mergeCell ref="B46:C46"/>
    <mergeCell ref="B48:L48"/>
    <mergeCell ref="A7:L7"/>
    <mergeCell ref="B1:K1"/>
    <mergeCell ref="B2:K2"/>
    <mergeCell ref="B4:C5"/>
    <mergeCell ref="I4:K5"/>
    <mergeCell ref="B6:K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TTHC 01</vt:lpstr>
      <vt:lpstr>TTHC 02</vt:lpstr>
      <vt:lpstr>TTHC 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Huyen</dc:creator>
  <cp:lastModifiedBy>Lan Võ Mai</cp:lastModifiedBy>
  <cp:lastPrinted>2026-03-02T09:13:00Z</cp:lastPrinted>
  <dcterms:created xsi:type="dcterms:W3CDTF">2026-03-02T03:29:57Z</dcterms:created>
  <dcterms:modified xsi:type="dcterms:W3CDTF">2026-03-13T07:52:32Z</dcterms:modified>
</cp:coreProperties>
</file>